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ДДС" sheetId="1" state="visible" r:id="rId1"/>
    <sheet xmlns:r="http://schemas.openxmlformats.org/officeDocument/2006/relationships" name="Счета" sheetId="2" state="visible" r:id="rId2"/>
    <sheet xmlns:r="http://schemas.openxmlformats.org/officeDocument/2006/relationships" name="Настройки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;(#,##0);-"/>
    <numFmt numFmtId="166" formatCode="[$-419]MMMM YYYY"/>
  </numFmts>
  <fonts count="8">
    <font>
      <name val="Calibri"/>
      <family val="2"/>
      <color theme="1"/>
      <sz val="11"/>
      <scheme val="minor"/>
    </font>
    <font>
      <name val="Arial"/>
      <b val="1"/>
      <color rgb="000F1116"/>
      <sz val="15"/>
    </font>
    <font>
      <name val="Arial"/>
      <color rgb="006B7280"/>
      <sz val="9"/>
    </font>
    <font>
      <name val="Arial"/>
      <b val="1"/>
      <color rgb="000F1116"/>
      <sz val="10"/>
    </font>
    <font>
      <name val="Arial"/>
      <color rgb="000F1116"/>
      <sz val="10"/>
    </font>
    <font>
      <name val="Arial"/>
      <b val="1"/>
      <color rgb="00FFFFFF"/>
      <sz val="10"/>
    </font>
    <font>
      <name val="Arial"/>
      <i val="1"/>
      <color rgb="006B7280"/>
      <sz val="8"/>
    </font>
    <font>
      <name val="Arial"/>
      <b val="1"/>
      <i val="1"/>
      <color rgb="000F1116"/>
      <sz val="10"/>
    </font>
  </fonts>
  <fills count="8">
    <fill>
      <patternFill/>
    </fill>
    <fill>
      <patternFill patternType="gray125"/>
    </fill>
    <fill>
      <patternFill patternType="solid">
        <fgColor rgb="00FFFDE7"/>
      </patternFill>
    </fill>
    <fill>
      <patternFill patternType="solid">
        <fgColor rgb="000F1116"/>
      </patternFill>
    </fill>
    <fill>
      <patternFill patternType="solid">
        <fgColor rgb="00F3F4F6"/>
      </patternFill>
    </fill>
    <fill>
      <patternFill patternType="solid">
        <fgColor rgb="00E5E7EB"/>
      </patternFill>
    </fill>
    <fill>
      <patternFill patternType="solid">
        <fgColor rgb="00FFFFFF"/>
      </patternFill>
    </fill>
    <fill>
      <patternFill patternType="solid">
        <fgColor rgb="00FDE2E1"/>
      </patternFill>
    </fill>
  </fills>
  <borders count="2">
    <border>
      <left/>
      <right/>
      <top/>
      <bottom/>
      <diagonal/>
    </border>
    <border>
      <left style="thin">
        <color rgb="00D8DBE0"/>
      </left>
      <right style="thin">
        <color rgb="00D8DBE0"/>
      </right>
      <top style="thin">
        <color rgb="00D8DBE0"/>
      </top>
      <bottom style="thin">
        <color rgb="00D8DBE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166" fontId="5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/>
    </xf>
    <xf numFmtId="165" fontId="3" fillId="2" borderId="1" applyAlignment="1" pivotButton="0" quotePrefix="0" xfId="0">
      <alignment vertical="center"/>
    </xf>
    <xf numFmtId="165" fontId="4" fillId="4" borderId="1" applyAlignment="1" pivotButton="0" quotePrefix="0" xfId="0">
      <alignment vertical="center"/>
    </xf>
    <xf numFmtId="0" fontId="4" fillId="4" borderId="1" applyAlignment="1" pivotButton="0" quotePrefix="0" xfId="0">
      <alignment vertical="center"/>
    </xf>
    <xf numFmtId="0" fontId="3" fillId="5" borderId="1" pivotButton="0" quotePrefix="0" xfId="0"/>
    <xf numFmtId="0" fontId="0" fillId="5" borderId="1" pivotButton="0" quotePrefix="0" xfId="0"/>
    <xf numFmtId="0" fontId="7" fillId="6" borderId="1" pivotButton="0" quotePrefix="0" xfId="0"/>
    <xf numFmtId="0" fontId="0" fillId="6" borderId="1" pivotButton="0" quotePrefix="0" xfId="0"/>
    <xf numFmtId="165" fontId="4" fillId="2" borderId="1" applyAlignment="1" pivotButton="0" quotePrefix="0" xfId="0">
      <alignment vertical="center"/>
    </xf>
    <xf numFmtId="165" fontId="3" fillId="4" borderId="1" applyAlignment="1" pivotButton="0" quotePrefix="0" xfId="0">
      <alignment vertical="center"/>
    </xf>
    <xf numFmtId="0" fontId="4" fillId="7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4" fillId="2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9" fontId="4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0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</cols>
  <sheetData>
    <row r="1">
      <c r="A1" s="1" t="inlineStr">
        <is>
          <t>Бюджет движения денежных средств на 12 месяцев</t>
        </is>
      </c>
    </row>
    <row r="2">
      <c r="A2" s="2" t="inlineStr">
        <is>
          <t>Шаблон к статье блога «Сальдо» о БДДС · saldio.ru/blog/byudzhet-dvizheniya-denezhnykh-sredstv</t>
        </is>
      </c>
    </row>
    <row r="3">
      <c r="A3" s="3" t="inlineStr">
        <is>
          <t>Как пользоваться:</t>
        </is>
      </c>
    </row>
    <row r="4">
      <c r="A4" s="4" t="inlineStr">
        <is>
          <t>1. Жёлтые ячейки заполняете вы, серые считаются формулами. Выплаты вводите положительными числами.</t>
        </is>
      </c>
    </row>
    <row r="5">
      <c r="A5" s="4" t="inlineStr">
        <is>
          <t>2. Впишите первый месяц и остаток на его начало — остальные месяцы и остатки подставятся сами.</t>
        </is>
      </c>
    </row>
    <row r="6">
      <c r="A6" s="4" t="inlineStr">
        <is>
          <t>3. Строка «От покупателей по выставленным счетам» считается с листа «Счета». Будущие продажи ставьте в месяц, когда ждёте оплату: месяц отгрузки плюс отсрочка и обычная задержка клиентов.</t>
        </is>
      </c>
    </row>
    <row r="7">
      <c r="A7" s="4" t="inlineStr">
        <is>
          <t>4. Раз в месяц впишите факт вместо плана прошедшего месяца, в строке «От покупателей по выставленным счетам» — поверх формулы. Копию файла до обновления сохраните — по ней сверите план с фактом.</t>
        </is>
      </c>
    </row>
    <row r="8">
      <c r="A8" s="3" t="inlineStr">
        <is>
          <t>Первый месяц</t>
        </is>
      </c>
      <c r="B8" s="5">
        <f>DATE(YEAR(TODAY()),MONTH(TODAY()),1)</f>
        <v/>
      </c>
      <c r="C8" s="2" t="inlineStr">
        <is>
          <t>Первое число месяца, с которого начинается бюджет, например 01.10.2026. Названия остальных месяцев подставятся сами.</t>
        </is>
      </c>
    </row>
    <row r="10" ht="32" customHeight="1">
      <c r="A10" s="6" t="inlineStr">
        <is>
          <t>Статья</t>
        </is>
      </c>
      <c r="B10" s="7">
        <f>$B$8</f>
        <v/>
      </c>
      <c r="C10" s="7">
        <f>EDATE(B10,1)</f>
        <v/>
      </c>
      <c r="D10" s="7">
        <f>EDATE(C10,1)</f>
        <v/>
      </c>
      <c r="E10" s="7">
        <f>EDATE(D10,1)</f>
        <v/>
      </c>
      <c r="F10" s="7">
        <f>EDATE(E10,1)</f>
        <v/>
      </c>
      <c r="G10" s="7">
        <f>EDATE(F10,1)</f>
        <v/>
      </c>
      <c r="H10" s="7">
        <f>EDATE(G10,1)</f>
        <v/>
      </c>
      <c r="I10" s="7">
        <f>EDATE(H10,1)</f>
        <v/>
      </c>
      <c r="J10" s="7">
        <f>EDATE(I10,1)</f>
        <v/>
      </c>
      <c r="K10" s="7">
        <f>EDATE(J10,1)</f>
        <v/>
      </c>
      <c r="L10" s="7">
        <f>EDATE(K10,1)</f>
        <v/>
      </c>
      <c r="M10" s="7">
        <f>EDATE(L10,1)</f>
        <v/>
      </c>
      <c r="N10" s="6" t="inlineStr">
        <is>
          <t>Итого за 12 месяцев</t>
        </is>
      </c>
    </row>
    <row r="11">
      <c r="A11" s="8" t="inlineStr">
        <is>
          <t>Остаток на начало месяца</t>
        </is>
      </c>
      <c r="B11" s="9" t="n"/>
      <c r="C11" s="10">
        <f>B38</f>
        <v/>
      </c>
      <c r="D11" s="10">
        <f>C38</f>
        <v/>
      </c>
      <c r="E11" s="10">
        <f>D38</f>
        <v/>
      </c>
      <c r="F11" s="10">
        <f>E38</f>
        <v/>
      </c>
      <c r="G11" s="10">
        <f>F38</f>
        <v/>
      </c>
      <c r="H11" s="10">
        <f>G38</f>
        <v/>
      </c>
      <c r="I11" s="10">
        <f>H38</f>
        <v/>
      </c>
      <c r="J11" s="10">
        <f>I38</f>
        <v/>
      </c>
      <c r="K11" s="10">
        <f>J38</f>
        <v/>
      </c>
      <c r="L11" s="10">
        <f>K38</f>
        <v/>
      </c>
      <c r="M11" s="10">
        <f>L38</f>
        <v/>
      </c>
      <c r="N11" s="11" t="n"/>
    </row>
    <row r="12">
      <c r="A12" s="12" t="inlineStr">
        <is>
          <t>Текущая (операционная) деятельность</t>
        </is>
      </c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3" t="n"/>
      <c r="N12" s="13" t="n"/>
    </row>
    <row r="13">
      <c r="A13" s="14" t="inlineStr">
        <is>
          <t>Поступления</t>
        </is>
      </c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</row>
    <row r="14">
      <c r="A14" s="11" t="inlineStr">
        <is>
          <t>От покупателей по выставленным счетам</t>
        </is>
      </c>
      <c r="B14" s="10">
        <f>SUMIF('Счета'!$K$19:$K$118,B$10,'Счета'!$J$19:$J$118)</f>
        <v/>
      </c>
      <c r="C14" s="10">
        <f>SUMIF('Счета'!$K$19:$K$118,C$10,'Счета'!$J$19:$J$118)</f>
        <v/>
      </c>
      <c r="D14" s="10">
        <f>SUMIF('Счета'!$K$19:$K$118,D$10,'Счета'!$J$19:$J$118)</f>
        <v/>
      </c>
      <c r="E14" s="10">
        <f>SUMIF('Счета'!$K$19:$K$118,E$10,'Счета'!$J$19:$J$118)</f>
        <v/>
      </c>
      <c r="F14" s="10">
        <f>SUMIF('Счета'!$K$19:$K$118,F$10,'Счета'!$J$19:$J$118)</f>
        <v/>
      </c>
      <c r="G14" s="10">
        <f>SUMIF('Счета'!$K$19:$K$118,G$10,'Счета'!$J$19:$J$118)</f>
        <v/>
      </c>
      <c r="H14" s="10">
        <f>SUMIF('Счета'!$K$19:$K$118,H$10,'Счета'!$J$19:$J$118)</f>
        <v/>
      </c>
      <c r="I14" s="10">
        <f>SUMIF('Счета'!$K$19:$K$118,I$10,'Счета'!$J$19:$J$118)</f>
        <v/>
      </c>
      <c r="J14" s="10">
        <f>SUMIF('Счета'!$K$19:$K$118,J$10,'Счета'!$J$19:$J$118)</f>
        <v/>
      </c>
      <c r="K14" s="10">
        <f>SUMIF('Счета'!$K$19:$K$118,K$10,'Счета'!$J$19:$J$118)</f>
        <v/>
      </c>
      <c r="L14" s="10">
        <f>SUMIF('Счета'!$K$19:$K$118,L$10,'Счета'!$J$19:$J$118)</f>
        <v/>
      </c>
      <c r="M14" s="10">
        <f>SUMIF('Счета'!$K$19:$K$118,M$10,'Счета'!$J$19:$J$118)</f>
        <v/>
      </c>
      <c r="N14" s="10">
        <f>SUM(B14:M14)</f>
        <v/>
      </c>
    </row>
    <row r="15">
      <c r="A15" s="11" t="inlineStr">
        <is>
          <t>От покупателей по будущим продажам</t>
        </is>
      </c>
      <c r="B15" s="16" t="n"/>
      <c r="C15" s="16" t="n"/>
      <c r="D15" s="16" t="n"/>
      <c r="E15" s="16" t="n"/>
      <c r="F15" s="16" t="n"/>
      <c r="G15" s="16" t="n"/>
      <c r="H15" s="16" t="n"/>
      <c r="I15" s="16" t="n"/>
      <c r="J15" s="16" t="n"/>
      <c r="K15" s="16" t="n"/>
      <c r="L15" s="16" t="n"/>
      <c r="M15" s="16" t="n"/>
      <c r="N15" s="10">
        <f>SUM(B15:M15)</f>
        <v/>
      </c>
    </row>
    <row r="16">
      <c r="A16" s="11" t="inlineStr">
        <is>
          <t>Прочие поступления</t>
        </is>
      </c>
      <c r="B16" s="16" t="n"/>
      <c r="C16" s="16" t="n"/>
      <c r="D16" s="16" t="n"/>
      <c r="E16" s="16" t="n"/>
      <c r="F16" s="16" t="n"/>
      <c r="G16" s="16" t="n"/>
      <c r="H16" s="16" t="n"/>
      <c r="I16" s="16" t="n"/>
      <c r="J16" s="16" t="n"/>
      <c r="K16" s="16" t="n"/>
      <c r="L16" s="16" t="n"/>
      <c r="M16" s="16" t="n"/>
      <c r="N16" s="10">
        <f>SUM(B16:M16)</f>
        <v/>
      </c>
    </row>
    <row r="17">
      <c r="A17" s="8" t="inlineStr">
        <is>
          <t>Итого поступлений</t>
        </is>
      </c>
      <c r="B17" s="17">
        <f>SUM(B14:B16)</f>
        <v/>
      </c>
      <c r="C17" s="17">
        <f>SUM(C14:C16)</f>
        <v/>
      </c>
      <c r="D17" s="17">
        <f>SUM(D14:D16)</f>
        <v/>
      </c>
      <c r="E17" s="17">
        <f>SUM(E14:E16)</f>
        <v/>
      </c>
      <c r="F17" s="17">
        <f>SUM(F14:F16)</f>
        <v/>
      </c>
      <c r="G17" s="17">
        <f>SUM(G14:G16)</f>
        <v/>
      </c>
      <c r="H17" s="17">
        <f>SUM(H14:H16)</f>
        <v/>
      </c>
      <c r="I17" s="17">
        <f>SUM(I14:I16)</f>
        <v/>
      </c>
      <c r="J17" s="17">
        <f>SUM(J14:J16)</f>
        <v/>
      </c>
      <c r="K17" s="17">
        <f>SUM(K14:K16)</f>
        <v/>
      </c>
      <c r="L17" s="17">
        <f>SUM(L14:L16)</f>
        <v/>
      </c>
      <c r="M17" s="17">
        <f>SUM(M14:M16)</f>
        <v/>
      </c>
      <c r="N17" s="17">
        <f>SUM(B17:M17)</f>
        <v/>
      </c>
    </row>
    <row r="18">
      <c r="A18" s="14" t="inlineStr">
        <is>
          <t>Выплаты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</row>
    <row r="19">
      <c r="A19" s="11" t="inlineStr">
        <is>
          <t>Поставщикам и подрядчикам</t>
        </is>
      </c>
      <c r="B19" s="16" t="n"/>
      <c r="C19" s="16" t="n"/>
      <c r="D19" s="16" t="n"/>
      <c r="E19" s="16" t="n"/>
      <c r="F19" s="16" t="n"/>
      <c r="G19" s="16" t="n"/>
      <c r="H19" s="16" t="n"/>
      <c r="I19" s="16" t="n"/>
      <c r="J19" s="16" t="n"/>
      <c r="K19" s="16" t="n"/>
      <c r="L19" s="16" t="n"/>
      <c r="M19" s="16" t="n"/>
      <c r="N19" s="10">
        <f>SUM(B19:M19)</f>
        <v/>
      </c>
    </row>
    <row r="20">
      <c r="A20" s="11" t="inlineStr">
        <is>
          <t>Зарплата и взносы</t>
        </is>
      </c>
      <c r="B20" s="16" t="n"/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0">
        <f>SUM(B20:M20)</f>
        <v/>
      </c>
    </row>
    <row r="21">
      <c r="A21" s="11" t="inlineStr">
        <is>
          <t>Налоги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0">
        <f>SUM(B21:M21)</f>
        <v/>
      </c>
    </row>
    <row r="22">
      <c r="A22" s="11" t="inlineStr">
        <is>
          <t>Аренда</t>
        </is>
      </c>
      <c r="B22" s="16" t="n"/>
      <c r="C22" s="16" t="n"/>
      <c r="D22" s="16" t="n"/>
      <c r="E22" s="16" t="n"/>
      <c r="F22" s="16" t="n"/>
      <c r="G22" s="16" t="n"/>
      <c r="H22" s="16" t="n"/>
      <c r="I22" s="16" t="n"/>
      <c r="J22" s="16" t="n"/>
      <c r="K22" s="16" t="n"/>
      <c r="L22" s="16" t="n"/>
      <c r="M22" s="16" t="n"/>
      <c r="N22" s="10">
        <f>SUM(B22:M22)</f>
        <v/>
      </c>
    </row>
    <row r="23">
      <c r="A23" s="11" t="inlineStr">
        <is>
          <t>Проценты по кредитам и займам</t>
        </is>
      </c>
      <c r="B23" s="16" t="n"/>
      <c r="C23" s="16" t="n"/>
      <c r="D23" s="16" t="n"/>
      <c r="E23" s="16" t="n"/>
      <c r="F23" s="16" t="n"/>
      <c r="G23" s="16" t="n"/>
      <c r="H23" s="16" t="n"/>
      <c r="I23" s="16" t="n"/>
      <c r="J23" s="16" t="n"/>
      <c r="K23" s="16" t="n"/>
      <c r="L23" s="16" t="n"/>
      <c r="M23" s="16" t="n"/>
      <c r="N23" s="10">
        <f>SUM(B23:M23)</f>
        <v/>
      </c>
    </row>
    <row r="24">
      <c r="A24" s="11" t="inlineStr">
        <is>
          <t>Прочие выплаты</t>
        </is>
      </c>
      <c r="B24" s="16" t="n"/>
      <c r="C24" s="16" t="n"/>
      <c r="D24" s="16" t="n"/>
      <c r="E24" s="16" t="n"/>
      <c r="F24" s="16" t="n"/>
      <c r="G24" s="16" t="n"/>
      <c r="H24" s="16" t="n"/>
      <c r="I24" s="16" t="n"/>
      <c r="J24" s="16" t="n"/>
      <c r="K24" s="16" t="n"/>
      <c r="L24" s="16" t="n"/>
      <c r="M24" s="16" t="n"/>
      <c r="N24" s="10">
        <f>SUM(B24:M24)</f>
        <v/>
      </c>
    </row>
    <row r="25">
      <c r="A25" s="8" t="inlineStr">
        <is>
          <t>Итого выплат</t>
        </is>
      </c>
      <c r="B25" s="17">
        <f>SUM(B19:B24)</f>
        <v/>
      </c>
      <c r="C25" s="17">
        <f>SUM(C19:C24)</f>
        <v/>
      </c>
      <c r="D25" s="17">
        <f>SUM(D19:D24)</f>
        <v/>
      </c>
      <c r="E25" s="17">
        <f>SUM(E19:E24)</f>
        <v/>
      </c>
      <c r="F25" s="17">
        <f>SUM(F19:F24)</f>
        <v/>
      </c>
      <c r="G25" s="17">
        <f>SUM(G19:G24)</f>
        <v/>
      </c>
      <c r="H25" s="17">
        <f>SUM(H19:H24)</f>
        <v/>
      </c>
      <c r="I25" s="17">
        <f>SUM(I19:I24)</f>
        <v/>
      </c>
      <c r="J25" s="17">
        <f>SUM(J19:J24)</f>
        <v/>
      </c>
      <c r="K25" s="17">
        <f>SUM(K19:K24)</f>
        <v/>
      </c>
      <c r="L25" s="17">
        <f>SUM(L19:L24)</f>
        <v/>
      </c>
      <c r="M25" s="17">
        <f>SUM(M19:M24)</f>
        <v/>
      </c>
      <c r="N25" s="17">
        <f>SUM(B25:M25)</f>
        <v/>
      </c>
    </row>
    <row r="26">
      <c r="A26" s="8" t="inlineStr">
        <is>
          <t>Сальдо текущей деятельности</t>
        </is>
      </c>
      <c r="B26" s="17">
        <f>B17-B25</f>
        <v/>
      </c>
      <c r="C26" s="17">
        <f>C17-C25</f>
        <v/>
      </c>
      <c r="D26" s="17">
        <f>D17-D25</f>
        <v/>
      </c>
      <c r="E26" s="17">
        <f>E17-E25</f>
        <v/>
      </c>
      <c r="F26" s="17">
        <f>F17-F25</f>
        <v/>
      </c>
      <c r="G26" s="17">
        <f>G17-G25</f>
        <v/>
      </c>
      <c r="H26" s="17">
        <f>H17-H25</f>
        <v/>
      </c>
      <c r="I26" s="17">
        <f>I17-I25</f>
        <v/>
      </c>
      <c r="J26" s="17">
        <f>J17-J25</f>
        <v/>
      </c>
      <c r="K26" s="17">
        <f>K17-K25</f>
        <v/>
      </c>
      <c r="L26" s="17">
        <f>L17-L25</f>
        <v/>
      </c>
      <c r="M26" s="17">
        <f>M17-M25</f>
        <v/>
      </c>
      <c r="N26" s="17">
        <f>SUM(B26:M26)</f>
        <v/>
      </c>
    </row>
    <row r="27">
      <c r="A27" s="12" t="inlineStr">
        <is>
          <t>Инвестиционная деятельность</t>
        </is>
      </c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</row>
    <row r="28">
      <c r="A28" s="11" t="inlineStr">
        <is>
          <t>Продажа оборудования и других активов</t>
        </is>
      </c>
      <c r="B28" s="16" t="n"/>
      <c r="C28" s="16" t="n"/>
      <c r="D28" s="16" t="n"/>
      <c r="E28" s="16" t="n"/>
      <c r="F28" s="16" t="n"/>
      <c r="G28" s="16" t="n"/>
      <c r="H28" s="16" t="n"/>
      <c r="I28" s="16" t="n"/>
      <c r="J28" s="16" t="n"/>
      <c r="K28" s="16" t="n"/>
      <c r="L28" s="16" t="n"/>
      <c r="M28" s="16" t="n"/>
      <c r="N28" s="10">
        <f>SUM(B28:M28)</f>
        <v/>
      </c>
    </row>
    <row r="29">
      <c r="A29" s="11" t="inlineStr">
        <is>
          <t>Покупка оборудования и других активов</t>
        </is>
      </c>
      <c r="B29" s="16" t="n"/>
      <c r="C29" s="16" t="n"/>
      <c r="D29" s="16" t="n"/>
      <c r="E29" s="16" t="n"/>
      <c r="F29" s="16" t="n"/>
      <c r="G29" s="16" t="n"/>
      <c r="H29" s="16" t="n"/>
      <c r="I29" s="16" t="n"/>
      <c r="J29" s="16" t="n"/>
      <c r="K29" s="16" t="n"/>
      <c r="L29" s="16" t="n"/>
      <c r="M29" s="16" t="n"/>
      <c r="N29" s="10">
        <f>SUM(B29:M29)</f>
        <v/>
      </c>
    </row>
    <row r="30">
      <c r="A30" s="8" t="inlineStr">
        <is>
          <t>Сальдо инвестиционной деятельности</t>
        </is>
      </c>
      <c r="B30" s="17">
        <f>B28-B29</f>
        <v/>
      </c>
      <c r="C30" s="17">
        <f>C28-C29</f>
        <v/>
      </c>
      <c r="D30" s="17">
        <f>D28-D29</f>
        <v/>
      </c>
      <c r="E30" s="17">
        <f>E28-E29</f>
        <v/>
      </c>
      <c r="F30" s="17">
        <f>F28-F29</f>
        <v/>
      </c>
      <c r="G30" s="17">
        <f>G28-G29</f>
        <v/>
      </c>
      <c r="H30" s="17">
        <f>H28-H29</f>
        <v/>
      </c>
      <c r="I30" s="17">
        <f>I28-I29</f>
        <v/>
      </c>
      <c r="J30" s="17">
        <f>J28-J29</f>
        <v/>
      </c>
      <c r="K30" s="17">
        <f>K28-K29</f>
        <v/>
      </c>
      <c r="L30" s="17">
        <f>L28-L29</f>
        <v/>
      </c>
      <c r="M30" s="17">
        <f>M28-M29</f>
        <v/>
      </c>
      <c r="N30" s="17">
        <f>SUM(B30:M30)</f>
        <v/>
      </c>
    </row>
    <row r="31">
      <c r="A31" s="12" t="inlineStr">
        <is>
          <t>Финансовая деятельность</t>
        </is>
      </c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</row>
    <row r="32">
      <c r="A32" s="11" t="inlineStr">
        <is>
          <t>Получение кредитов и займов</t>
        </is>
      </c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0">
        <f>SUM(B32:M32)</f>
        <v/>
      </c>
    </row>
    <row r="33">
      <c r="A33" s="11" t="inlineStr">
        <is>
          <t>Вклады собственников</t>
        </is>
      </c>
      <c r="B33" s="16" t="n"/>
      <c r="C33" s="16" t="n"/>
      <c r="D33" s="16" t="n"/>
      <c r="E33" s="16" t="n"/>
      <c r="F33" s="16" t="n"/>
      <c r="G33" s="16" t="n"/>
      <c r="H33" s="16" t="n"/>
      <c r="I33" s="16" t="n"/>
      <c r="J33" s="16" t="n"/>
      <c r="K33" s="16" t="n"/>
      <c r="L33" s="16" t="n"/>
      <c r="M33" s="16" t="n"/>
      <c r="N33" s="10">
        <f>SUM(B33:M33)</f>
        <v/>
      </c>
    </row>
    <row r="34">
      <c r="A34" s="11" t="inlineStr">
        <is>
          <t>Возврат кредитов и займов</t>
        </is>
      </c>
      <c r="B34" s="16" t="n"/>
      <c r="C34" s="16" t="n"/>
      <c r="D34" s="16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0">
        <f>SUM(B34:M34)</f>
        <v/>
      </c>
    </row>
    <row r="35">
      <c r="A35" s="11" t="inlineStr">
        <is>
          <t>Выплата дивидендов</t>
        </is>
      </c>
      <c r="B35" s="16" t="n"/>
      <c r="C35" s="16" t="n"/>
      <c r="D35" s="16" t="n"/>
      <c r="E35" s="16" t="n"/>
      <c r="F35" s="16" t="n"/>
      <c r="G35" s="16" t="n"/>
      <c r="H35" s="16" t="n"/>
      <c r="I35" s="16" t="n"/>
      <c r="J35" s="16" t="n"/>
      <c r="K35" s="16" t="n"/>
      <c r="L35" s="16" t="n"/>
      <c r="M35" s="16" t="n"/>
      <c r="N35" s="10">
        <f>SUM(B35:M35)</f>
        <v/>
      </c>
    </row>
    <row r="36">
      <c r="A36" s="8" t="inlineStr">
        <is>
          <t>Сальдо финансовой деятельности</t>
        </is>
      </c>
      <c r="B36" s="17">
        <f>B32+B33-B34-B35</f>
        <v/>
      </c>
      <c r="C36" s="17">
        <f>C32+C33-C34-C35</f>
        <v/>
      </c>
      <c r="D36" s="17">
        <f>D32+D33-D34-D35</f>
        <v/>
      </c>
      <c r="E36" s="17">
        <f>E32+E33-E34-E35</f>
        <v/>
      </c>
      <c r="F36" s="17">
        <f>F32+F33-F34-F35</f>
        <v/>
      </c>
      <c r="G36" s="17">
        <f>G32+G33-G34-G35</f>
        <v/>
      </c>
      <c r="H36" s="17">
        <f>H32+H33-H34-H35</f>
        <v/>
      </c>
      <c r="I36" s="17">
        <f>I32+I33-I34-I35</f>
        <v/>
      </c>
      <c r="J36" s="17">
        <f>J32+J33-J34-J35</f>
        <v/>
      </c>
      <c r="K36" s="17">
        <f>K32+K33-K34-K35</f>
        <v/>
      </c>
      <c r="L36" s="17">
        <f>L32+L33-L34-L35</f>
        <v/>
      </c>
      <c r="M36" s="17">
        <f>M32+M33-M34-M35</f>
        <v/>
      </c>
      <c r="N36" s="17">
        <f>SUM(B36:M36)</f>
        <v/>
      </c>
    </row>
    <row r="37">
      <c r="A37" s="8" t="inlineStr">
        <is>
          <t>Чистый денежный поток</t>
        </is>
      </c>
      <c r="B37" s="17">
        <f>B26+B30+B36</f>
        <v/>
      </c>
      <c r="C37" s="17">
        <f>C26+C30+C36</f>
        <v/>
      </c>
      <c r="D37" s="17">
        <f>D26+D30+D36</f>
        <v/>
      </c>
      <c r="E37" s="17">
        <f>E26+E30+E36</f>
        <v/>
      </c>
      <c r="F37" s="17">
        <f>F26+F30+F36</f>
        <v/>
      </c>
      <c r="G37" s="17">
        <f>G26+G30+G36</f>
        <v/>
      </c>
      <c r="H37" s="17">
        <f>H26+H30+H36</f>
        <v/>
      </c>
      <c r="I37" s="17">
        <f>I26+I30+I36</f>
        <v/>
      </c>
      <c r="J37" s="17">
        <f>J26+J30+J36</f>
        <v/>
      </c>
      <c r="K37" s="17">
        <f>K26+K30+K36</f>
        <v/>
      </c>
      <c r="L37" s="17">
        <f>L26+L30+L36</f>
        <v/>
      </c>
      <c r="M37" s="17">
        <f>M26+M30+M36</f>
        <v/>
      </c>
      <c r="N37" s="17">
        <f>SUM(B37:M37)</f>
        <v/>
      </c>
    </row>
    <row r="38">
      <c r="A38" s="8" t="inlineStr">
        <is>
          <t>Остаток на конец месяца</t>
        </is>
      </c>
      <c r="B38" s="17">
        <f>B11+B37</f>
        <v/>
      </c>
      <c r="C38" s="17">
        <f>C11+C37</f>
        <v/>
      </c>
      <c r="D38" s="17">
        <f>D11+D37</f>
        <v/>
      </c>
      <c r="E38" s="17">
        <f>E11+E37</f>
        <v/>
      </c>
      <c r="F38" s="17">
        <f>F11+F37</f>
        <v/>
      </c>
      <c r="G38" s="17">
        <f>G11+G37</f>
        <v/>
      </c>
      <c r="H38" s="17">
        <f>H11+H37</f>
        <v/>
      </c>
      <c r="I38" s="17">
        <f>I11+I37</f>
        <v/>
      </c>
      <c r="J38" s="17">
        <f>J11+J37</f>
        <v/>
      </c>
      <c r="K38" s="17">
        <f>K11+K37</f>
        <v/>
      </c>
      <c r="L38" s="17">
        <f>L11+L37</f>
        <v/>
      </c>
      <c r="M38" s="17">
        <f>M11+M37</f>
        <v/>
      </c>
      <c r="N38" s="11" t="n"/>
    </row>
    <row r="39">
      <c r="A39" s="11" t="inlineStr">
        <is>
          <t>Кассовый разрыв</t>
        </is>
      </c>
      <c r="B39" s="18">
        <f>IF(B38&lt;0,"разрыв","")</f>
        <v/>
      </c>
      <c r="C39" s="18">
        <f>IF(C38&lt;0,"разрыв","")</f>
        <v/>
      </c>
      <c r="D39" s="18">
        <f>IF(D38&lt;0,"разрыв","")</f>
        <v/>
      </c>
      <c r="E39" s="18">
        <f>IF(E38&lt;0,"разрыв","")</f>
        <v/>
      </c>
      <c r="F39" s="18">
        <f>IF(F38&lt;0,"разрыв","")</f>
        <v/>
      </c>
      <c r="G39" s="18">
        <f>IF(G38&lt;0,"разрыв","")</f>
        <v/>
      </c>
      <c r="H39" s="18">
        <f>IF(H38&lt;0,"разрыв","")</f>
        <v/>
      </c>
      <c r="I39" s="18">
        <f>IF(I38&lt;0,"разрыв","")</f>
        <v/>
      </c>
      <c r="J39" s="18">
        <f>IF(J38&lt;0,"разрыв","")</f>
        <v/>
      </c>
      <c r="K39" s="18">
        <f>IF(K38&lt;0,"разрыв","")</f>
        <v/>
      </c>
      <c r="L39" s="18">
        <f>IF(L38&lt;0,"разрыв","")</f>
        <v/>
      </c>
      <c r="M39" s="18">
        <f>IF(M38&lt;0,"разрыв","")</f>
        <v/>
      </c>
      <c r="N39" s="11" t="n"/>
    </row>
    <row r="41">
      <c r="A41" s="3" t="inlineStr">
        <is>
          <t>Нужна дата — просроченные счета без новой даты, ₽</t>
        </is>
      </c>
      <c r="B41" s="17">
        <f>SUMIFS('Счета'!$C$19:$C$118,'Счета'!$K$19:$K$118,"нужна дата",'Счета'!$G$19:$G$118,"&lt;&gt;спорный")</f>
        <v/>
      </c>
    </row>
    <row r="42">
      <c r="A42" s="2" t="inlineStr">
        <is>
          <t>Ожидаемая дата по этим счетам прошла, а новую клиент не назвал. Получите у клиента дату, впишите её на листе «Счета» в столбец «Обещанная дата» и выберите отметку «обещал оплатить» — сумма вернётся в бюджет.</t>
        </is>
      </c>
    </row>
    <row r="44">
      <c r="A44" s="3" t="inlineStr">
        <is>
          <t>Спорные счета — вне бюджета, ₽</t>
        </is>
      </c>
      <c r="B44" s="17">
        <f>SUMIF('Счета'!$G$19:$G$118,"спорный",'Счета'!$C$19:$C$118)</f>
        <v/>
      </c>
    </row>
    <row r="45">
      <c r="A45" s="2" t="inlineStr">
        <is>
          <t>Коэффициент у спорных счетов — 0%, в месяцы бюджета они не попадают. Когда спор урегулирован, снимите отметку на листе «Счета» и поправьте сумму и срок, если они изменились.</t>
        </is>
      </c>
    </row>
    <row r="47">
      <c r="A47" s="3" t="inlineStr">
        <is>
          <t>Примечания:</t>
        </is>
      </c>
    </row>
    <row r="48">
      <c r="A48" s="2" t="inlineStr">
        <is>
          <t>1. Суммы — в рублях, так, как они пройдут по расчётному счёту: с НДС, если он входит в платёж.</t>
        </is>
      </c>
    </row>
    <row r="49">
      <c r="A49" s="2" t="inlineStr">
        <is>
          <t>2. Проценты по кредитам и займам стоят в текущей деятельности, как в бухгалтерском отчёте о движении денежных средств. В строке «Возврат кредитов и займов» — только основной долг.</t>
        </is>
      </c>
    </row>
    <row r="50">
      <c r="A50" s="2" t="inlineStr">
        <is>
          <t>3. Строка «Кассовый разрыв» отмечает месяцы, где остаток на конец меньше нуля.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8"/>
  <sheetViews>
    <sheetView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16" customWidth="1" min="3" max="3"/>
    <col width="13" customWidth="1" min="4" max="4"/>
    <col width="16" customWidth="1" min="5" max="5"/>
    <col width="14" customWidth="1" min="6" max="6"/>
    <col width="17" customWidth="1" min="7" max="7"/>
    <col width="14" customWidth="1" min="8" max="8"/>
    <col width="13" customWidth="1" min="9" max="9"/>
    <col width="15" customWidth="1" min="10" max="10"/>
    <col width="18" customWidth="1" min="11" max="11"/>
  </cols>
  <sheetData>
    <row r="1">
      <c r="A1" s="1" t="inlineStr">
        <is>
          <t>Неоплаченные счета: когда ждать оплату</t>
        </is>
      </c>
    </row>
    <row r="2">
      <c r="A2" s="2" t="inlineStr">
        <is>
          <t>Шаблон к статье блога «Сальдо» о БДДС · saldio.ru/blog/byudzhet-dvizheniya-denezhnykh-sredstv</t>
        </is>
      </c>
    </row>
    <row r="3">
      <c r="A3" s="3" t="inlineStr">
        <is>
          <t>Как пользоваться:</t>
        </is>
      </c>
    </row>
    <row r="4">
      <c r="A4" s="4" t="inlineStr">
        <is>
          <t>1. Жёлтые ячейки заполняете вы, серые считаются формулами. По строке на каждый неоплаченный счёт.</t>
        </is>
      </c>
    </row>
    <row r="5">
      <c r="A5" s="4" t="inlineStr">
        <is>
          <t>2. Ожидаемая дата — срок оплаты плюс обычная задержка клиента. Если клиент назвал дату, впишите её в столбец «Обещанная дата» и выберите отметку «обещал оплатить»: эта дата важнее расчётной.</t>
        </is>
      </c>
    </row>
    <row r="6">
      <c r="A6" s="4" t="inlineStr">
        <is>
          <t>3. Первая строка — пример, замените её своими данными. Суммы по месяцам уходят на лист «БДДС» сами.</t>
        </is>
      </c>
    </row>
    <row r="7">
      <c r="A7" s="3" t="inlineStr">
        <is>
          <t>Дата расчёта</t>
        </is>
      </c>
      <c r="B7" s="5">
        <f>TODAY()</f>
        <v/>
      </c>
      <c r="C7" s="2" t="inlineStr">
        <is>
          <t>По умолчанию — сегодня. Если ожидаемая дата счёта раньше этой даты, в столбце «Месяц поступления» появится «нужна дата».</t>
        </is>
      </c>
    </row>
    <row r="9">
      <c r="A9" s="3" t="inlineStr">
        <is>
          <t>Примечания:</t>
        </is>
      </c>
    </row>
    <row r="10">
      <c r="A10" s="2" t="inlineStr">
        <is>
          <t>1. Ожидаемая дата — обещанная дата, если она есть, иначе срок оплаты плюс обычная задержка клиента.</t>
        </is>
      </c>
    </row>
    <row r="11">
      <c r="A11" s="2" t="inlineStr">
        <is>
          <t>2. «нужна дата» — клиент не заплатил к ожидаемой дате и новую не назвал. Такие счета в месяцы бюджета не попадают: их сумма стоит под таблицей на листе «БДДС», в строке «Нужна дата».</t>
        </is>
      </c>
    </row>
    <row r="12">
      <c r="A12" s="2" t="inlineStr">
        <is>
          <t>3. Спорный счёт — отметка «спорный», коэффициент 0%. В «Ожидается, ₽» у него ноль, поэтому в месяцы бюджета он не попадает, даже если в «Месяц поступления» стоит месяц. Его сумма стоит под таблицей на листе «БДДС», в строке «Спорные счета». Когда спор урегулирован, снимите отметку.</t>
        </is>
      </c>
    </row>
    <row r="13">
      <c r="A13" s="2" t="inlineStr">
        <is>
          <t>4. «до начала бюджета» — оплата ожидается раньше первого месяца бюджета. Учтите эти деньги в остатке на начало первого месяца.</t>
        </is>
      </c>
    </row>
    <row r="14">
      <c r="A14" s="2" t="inlineStr">
        <is>
          <t>5. «за горизонтом» — оплата ожидается позже последнего месяца бюджета.</t>
        </is>
      </c>
    </row>
    <row r="15">
      <c r="A15" s="2" t="inlineStr">
        <is>
          <t>6. Частичная оплата: в столбец «Остаток к оплате» ставьте только неоплаченную часть.</t>
        </is>
      </c>
    </row>
    <row r="17" ht="32" customHeight="1">
      <c r="A17" s="6" t="inlineStr">
        <is>
          <t>Контрагент</t>
        </is>
      </c>
      <c r="B17" s="6" t="inlineStr">
        <is>
          <t>Счёт № и дата</t>
        </is>
      </c>
      <c r="C17" s="6" t="inlineStr">
        <is>
          <t>Остаток к оплате, ₽</t>
        </is>
      </c>
      <c r="D17" s="6" t="inlineStr">
        <is>
          <t>Срок оплаты</t>
        </is>
      </c>
      <c r="E17" s="6" t="inlineStr">
        <is>
          <t>Обычная задержка клиента, дней</t>
        </is>
      </c>
      <c r="F17" s="6" t="inlineStr">
        <is>
          <t>Обещанная дата</t>
        </is>
      </c>
      <c r="G17" s="6" t="inlineStr">
        <is>
          <t>Отметка</t>
        </is>
      </c>
      <c r="H17" s="6" t="inlineStr">
        <is>
          <t>Ожидаемая дата</t>
        </is>
      </c>
      <c r="I17" s="6" t="inlineStr">
        <is>
          <t>Коэффициент</t>
        </is>
      </c>
      <c r="J17" s="6" t="inlineStr">
        <is>
          <t>Ожидается, ₽</t>
        </is>
      </c>
      <c r="K17" s="6" t="inlineStr">
        <is>
          <t>Месяц поступления</t>
        </is>
      </c>
    </row>
    <row r="18" ht="34" customHeight="1">
      <c r="A18" s="19" t="n"/>
      <c r="B18" s="19" t="inlineStr">
        <is>
          <t>например: Счёт № 318 от 25.09.2026</t>
        </is>
      </c>
      <c r="C18" s="19" t="inlineStr">
        <is>
          <t>только неоплаченная часть</t>
        </is>
      </c>
      <c r="D18" s="19" t="inlineStr">
        <is>
          <t>по счёту или договору</t>
        </is>
      </c>
      <c r="E18" s="19" t="inlineStr">
        <is>
          <t>по истории оплат; платит в срок или новый клиент — 0</t>
        </is>
      </c>
      <c r="F18" s="19" t="inlineStr">
        <is>
          <t>если клиент назвал дату</t>
        </is>
      </c>
      <c r="G18" s="19" t="inlineStr">
        <is>
          <t>пусто, «обещал оплатить» или «спорный»</t>
        </is>
      </c>
      <c r="H18" s="19" t="inlineStr">
        <is>
          <t>обещанная или срок + задержка</t>
        </is>
      </c>
      <c r="I18" s="19" t="inlineStr">
        <is>
          <t>по отметке, с листа «Настройки»</t>
        </is>
      </c>
      <c r="J18" s="19" t="inlineStr">
        <is>
          <t>остаток × коэффициент</t>
        </is>
      </c>
      <c r="K18" s="19" t="inlineStr">
        <is>
          <t>месяц бюджета или пометка, см. примечания</t>
        </is>
      </c>
    </row>
    <row r="19">
      <c r="A19" s="20" t="inlineStr">
        <is>
          <t>ООО «Пример»</t>
        </is>
      </c>
      <c r="B19" s="20" t="inlineStr">
        <is>
          <t>Счёт № 318 от 25.09.2026</t>
        </is>
      </c>
      <c r="C19" s="16" t="n">
        <v>450000</v>
      </c>
      <c r="D19" s="5" t="n">
        <v>46320</v>
      </c>
      <c r="E19" s="21" t="n">
        <v>12</v>
      </c>
      <c r="F19" s="5" t="n"/>
      <c r="G19" s="21" t="n"/>
      <c r="H19" s="22">
        <f>IF(OR(A19="",C19=""),"",IF(F19&lt;&gt;"",F19,IF(D19="","",D19+N(E19))))</f>
        <v/>
      </c>
      <c r="I19" s="23">
        <f>IF(H19="","",IFERROR(VLOOKUP(IF(G19="","без отметки",G19),'Настройки'!$A$8:$B$10,2,FALSE),1))</f>
        <v/>
      </c>
      <c r="J19" s="10">
        <f>IF(H19="","",C19*I19)</f>
        <v/>
      </c>
      <c r="K19" s="24">
        <f>IF(H19="","",IF(H19&lt;$B$7,"нужна дата",IF(H19&lt;'БДДС'!$B$8,"до начала бюджета",IF(H19&gt;=EDATE('БДДС'!$B$8,12),"за горизонтом",DATE(YEAR(H19),MONTH(H19),1)))))</f>
        <v/>
      </c>
    </row>
    <row r="20">
      <c r="A20" s="20" t="n"/>
      <c r="B20" s="20" t="n"/>
      <c r="C20" s="16" t="n"/>
      <c r="D20" s="5" t="n"/>
      <c r="E20" s="21" t="n"/>
      <c r="F20" s="5" t="n"/>
      <c r="G20" s="21" t="n"/>
      <c r="H20" s="22">
        <f>IF(OR(A20="",C20=""),"",IF(F20&lt;&gt;"",F20,IF(D20="","",D20+N(E20))))</f>
        <v/>
      </c>
      <c r="I20" s="23">
        <f>IF(H20="","",IFERROR(VLOOKUP(IF(G20="","без отметки",G20),'Настройки'!$A$8:$B$10,2,FALSE),1))</f>
        <v/>
      </c>
      <c r="J20" s="10">
        <f>IF(H20="","",C20*I20)</f>
        <v/>
      </c>
      <c r="K20" s="24">
        <f>IF(H20="","",IF(H20&lt;$B$7,"нужна дата",IF(H20&lt;'БДДС'!$B$8,"до начала бюджета",IF(H20&gt;=EDATE('БДДС'!$B$8,12),"за горизонтом",DATE(YEAR(H20),MONTH(H20),1)))))</f>
        <v/>
      </c>
    </row>
    <row r="21">
      <c r="A21" s="20" t="n"/>
      <c r="B21" s="20" t="n"/>
      <c r="C21" s="16" t="n"/>
      <c r="D21" s="5" t="n"/>
      <c r="E21" s="21" t="n"/>
      <c r="F21" s="5" t="n"/>
      <c r="G21" s="21" t="n"/>
      <c r="H21" s="22">
        <f>IF(OR(A21="",C21=""),"",IF(F21&lt;&gt;"",F21,IF(D21="","",D21+N(E21))))</f>
        <v/>
      </c>
      <c r="I21" s="23">
        <f>IF(H21="","",IFERROR(VLOOKUP(IF(G21="","без отметки",G21),'Настройки'!$A$8:$B$10,2,FALSE),1))</f>
        <v/>
      </c>
      <c r="J21" s="10">
        <f>IF(H21="","",C21*I21)</f>
        <v/>
      </c>
      <c r="K21" s="24">
        <f>IF(H21="","",IF(H21&lt;$B$7,"нужна дата",IF(H21&lt;'БДДС'!$B$8,"до начала бюджета",IF(H21&gt;=EDATE('БДДС'!$B$8,12),"за горизонтом",DATE(YEAR(H21),MONTH(H21),1)))))</f>
        <v/>
      </c>
    </row>
    <row r="22">
      <c r="A22" s="20" t="n"/>
      <c r="B22" s="20" t="n"/>
      <c r="C22" s="16" t="n"/>
      <c r="D22" s="5" t="n"/>
      <c r="E22" s="21" t="n"/>
      <c r="F22" s="5" t="n"/>
      <c r="G22" s="21" t="n"/>
      <c r="H22" s="22">
        <f>IF(OR(A22="",C22=""),"",IF(F22&lt;&gt;"",F22,IF(D22="","",D22+N(E22))))</f>
        <v/>
      </c>
      <c r="I22" s="23">
        <f>IF(H22="","",IFERROR(VLOOKUP(IF(G22="","без отметки",G22),'Настройки'!$A$8:$B$10,2,FALSE),1))</f>
        <v/>
      </c>
      <c r="J22" s="10">
        <f>IF(H22="","",C22*I22)</f>
        <v/>
      </c>
      <c r="K22" s="24">
        <f>IF(H22="","",IF(H22&lt;$B$7,"нужна дата",IF(H22&lt;'БДДС'!$B$8,"до начала бюджета",IF(H22&gt;=EDATE('БДДС'!$B$8,12),"за горизонтом",DATE(YEAR(H22),MONTH(H22),1)))))</f>
        <v/>
      </c>
    </row>
    <row r="23">
      <c r="A23" s="20" t="n"/>
      <c r="B23" s="20" t="n"/>
      <c r="C23" s="16" t="n"/>
      <c r="D23" s="5" t="n"/>
      <c r="E23" s="21" t="n"/>
      <c r="F23" s="5" t="n"/>
      <c r="G23" s="21" t="n"/>
      <c r="H23" s="22">
        <f>IF(OR(A23="",C23=""),"",IF(F23&lt;&gt;"",F23,IF(D23="","",D23+N(E23))))</f>
        <v/>
      </c>
      <c r="I23" s="23">
        <f>IF(H23="","",IFERROR(VLOOKUP(IF(G23="","без отметки",G23),'Настройки'!$A$8:$B$10,2,FALSE),1))</f>
        <v/>
      </c>
      <c r="J23" s="10">
        <f>IF(H23="","",C23*I23)</f>
        <v/>
      </c>
      <c r="K23" s="24">
        <f>IF(H23="","",IF(H23&lt;$B$7,"нужна дата",IF(H23&lt;'БДДС'!$B$8,"до начала бюджета",IF(H23&gt;=EDATE('БДДС'!$B$8,12),"за горизонтом",DATE(YEAR(H23),MONTH(H23),1)))))</f>
        <v/>
      </c>
    </row>
    <row r="24">
      <c r="A24" s="20" t="n"/>
      <c r="B24" s="20" t="n"/>
      <c r="C24" s="16" t="n"/>
      <c r="D24" s="5" t="n"/>
      <c r="E24" s="21" t="n"/>
      <c r="F24" s="5" t="n"/>
      <c r="G24" s="21" t="n"/>
      <c r="H24" s="22">
        <f>IF(OR(A24="",C24=""),"",IF(F24&lt;&gt;"",F24,IF(D24="","",D24+N(E24))))</f>
        <v/>
      </c>
      <c r="I24" s="23">
        <f>IF(H24="","",IFERROR(VLOOKUP(IF(G24="","без отметки",G24),'Настройки'!$A$8:$B$10,2,FALSE),1))</f>
        <v/>
      </c>
      <c r="J24" s="10">
        <f>IF(H24="","",C24*I24)</f>
        <v/>
      </c>
      <c r="K24" s="24">
        <f>IF(H24="","",IF(H24&lt;$B$7,"нужна дата",IF(H24&lt;'БДДС'!$B$8,"до начала бюджета",IF(H24&gt;=EDATE('БДДС'!$B$8,12),"за горизонтом",DATE(YEAR(H24),MONTH(H24),1)))))</f>
        <v/>
      </c>
    </row>
    <row r="25">
      <c r="A25" s="20" t="n"/>
      <c r="B25" s="20" t="n"/>
      <c r="C25" s="16" t="n"/>
      <c r="D25" s="5" t="n"/>
      <c r="E25" s="21" t="n"/>
      <c r="F25" s="5" t="n"/>
      <c r="G25" s="21" t="n"/>
      <c r="H25" s="22">
        <f>IF(OR(A25="",C25=""),"",IF(F25&lt;&gt;"",F25,IF(D25="","",D25+N(E25))))</f>
        <v/>
      </c>
      <c r="I25" s="23">
        <f>IF(H25="","",IFERROR(VLOOKUP(IF(G25="","без отметки",G25),'Настройки'!$A$8:$B$10,2,FALSE),1))</f>
        <v/>
      </c>
      <c r="J25" s="10">
        <f>IF(H25="","",C25*I25)</f>
        <v/>
      </c>
      <c r="K25" s="24">
        <f>IF(H25="","",IF(H25&lt;$B$7,"нужна дата",IF(H25&lt;'БДДС'!$B$8,"до начала бюджета",IF(H25&gt;=EDATE('БДДС'!$B$8,12),"за горизонтом",DATE(YEAR(H25),MONTH(H25),1)))))</f>
        <v/>
      </c>
    </row>
    <row r="26">
      <c r="A26" s="20" t="n"/>
      <c r="B26" s="20" t="n"/>
      <c r="C26" s="16" t="n"/>
      <c r="D26" s="5" t="n"/>
      <c r="E26" s="21" t="n"/>
      <c r="F26" s="5" t="n"/>
      <c r="G26" s="21" t="n"/>
      <c r="H26" s="22">
        <f>IF(OR(A26="",C26=""),"",IF(F26&lt;&gt;"",F26,IF(D26="","",D26+N(E26))))</f>
        <v/>
      </c>
      <c r="I26" s="23">
        <f>IF(H26="","",IFERROR(VLOOKUP(IF(G26="","без отметки",G26),'Настройки'!$A$8:$B$10,2,FALSE),1))</f>
        <v/>
      </c>
      <c r="J26" s="10">
        <f>IF(H26="","",C26*I26)</f>
        <v/>
      </c>
      <c r="K26" s="24">
        <f>IF(H26="","",IF(H26&lt;$B$7,"нужна дата",IF(H26&lt;'БДДС'!$B$8,"до начала бюджета",IF(H26&gt;=EDATE('БДДС'!$B$8,12),"за горизонтом",DATE(YEAR(H26),MONTH(H26),1)))))</f>
        <v/>
      </c>
    </row>
    <row r="27">
      <c r="A27" s="20" t="n"/>
      <c r="B27" s="20" t="n"/>
      <c r="C27" s="16" t="n"/>
      <c r="D27" s="5" t="n"/>
      <c r="E27" s="21" t="n"/>
      <c r="F27" s="5" t="n"/>
      <c r="G27" s="21" t="n"/>
      <c r="H27" s="22">
        <f>IF(OR(A27="",C27=""),"",IF(F27&lt;&gt;"",F27,IF(D27="","",D27+N(E27))))</f>
        <v/>
      </c>
      <c r="I27" s="23">
        <f>IF(H27="","",IFERROR(VLOOKUP(IF(G27="","без отметки",G27),'Настройки'!$A$8:$B$10,2,FALSE),1))</f>
        <v/>
      </c>
      <c r="J27" s="10">
        <f>IF(H27="","",C27*I27)</f>
        <v/>
      </c>
      <c r="K27" s="24">
        <f>IF(H27="","",IF(H27&lt;$B$7,"нужна дата",IF(H27&lt;'БДДС'!$B$8,"до начала бюджета",IF(H27&gt;=EDATE('БДДС'!$B$8,12),"за горизонтом",DATE(YEAR(H27),MONTH(H27),1)))))</f>
        <v/>
      </c>
    </row>
    <row r="28">
      <c r="A28" s="20" t="n"/>
      <c r="B28" s="20" t="n"/>
      <c r="C28" s="16" t="n"/>
      <c r="D28" s="5" t="n"/>
      <c r="E28" s="21" t="n"/>
      <c r="F28" s="5" t="n"/>
      <c r="G28" s="21" t="n"/>
      <c r="H28" s="22">
        <f>IF(OR(A28="",C28=""),"",IF(F28&lt;&gt;"",F28,IF(D28="","",D28+N(E28))))</f>
        <v/>
      </c>
      <c r="I28" s="23">
        <f>IF(H28="","",IFERROR(VLOOKUP(IF(G28="","без отметки",G28),'Настройки'!$A$8:$B$10,2,FALSE),1))</f>
        <v/>
      </c>
      <c r="J28" s="10">
        <f>IF(H28="","",C28*I28)</f>
        <v/>
      </c>
      <c r="K28" s="24">
        <f>IF(H28="","",IF(H28&lt;$B$7,"нужна дата",IF(H28&lt;'БДДС'!$B$8,"до начала бюджета",IF(H28&gt;=EDATE('БДДС'!$B$8,12),"за горизонтом",DATE(YEAR(H28),MONTH(H28),1)))))</f>
        <v/>
      </c>
    </row>
    <row r="29">
      <c r="A29" s="20" t="n"/>
      <c r="B29" s="20" t="n"/>
      <c r="C29" s="16" t="n"/>
      <c r="D29" s="5" t="n"/>
      <c r="E29" s="21" t="n"/>
      <c r="F29" s="5" t="n"/>
      <c r="G29" s="21" t="n"/>
      <c r="H29" s="22">
        <f>IF(OR(A29="",C29=""),"",IF(F29&lt;&gt;"",F29,IF(D29="","",D29+N(E29))))</f>
        <v/>
      </c>
      <c r="I29" s="23">
        <f>IF(H29="","",IFERROR(VLOOKUP(IF(G29="","без отметки",G29),'Настройки'!$A$8:$B$10,2,FALSE),1))</f>
        <v/>
      </c>
      <c r="J29" s="10">
        <f>IF(H29="","",C29*I29)</f>
        <v/>
      </c>
      <c r="K29" s="24">
        <f>IF(H29="","",IF(H29&lt;$B$7,"нужна дата",IF(H29&lt;'БДДС'!$B$8,"до начала бюджета",IF(H29&gt;=EDATE('БДДС'!$B$8,12),"за горизонтом",DATE(YEAR(H29),MONTH(H29),1)))))</f>
        <v/>
      </c>
    </row>
    <row r="30">
      <c r="A30" s="20" t="n"/>
      <c r="B30" s="20" t="n"/>
      <c r="C30" s="16" t="n"/>
      <c r="D30" s="5" t="n"/>
      <c r="E30" s="21" t="n"/>
      <c r="F30" s="5" t="n"/>
      <c r="G30" s="21" t="n"/>
      <c r="H30" s="22">
        <f>IF(OR(A30="",C30=""),"",IF(F30&lt;&gt;"",F30,IF(D30="","",D30+N(E30))))</f>
        <v/>
      </c>
      <c r="I30" s="23">
        <f>IF(H30="","",IFERROR(VLOOKUP(IF(G30="","без отметки",G30),'Настройки'!$A$8:$B$10,2,FALSE),1))</f>
        <v/>
      </c>
      <c r="J30" s="10">
        <f>IF(H30="","",C30*I30)</f>
        <v/>
      </c>
      <c r="K30" s="24">
        <f>IF(H30="","",IF(H30&lt;$B$7,"нужна дата",IF(H30&lt;'БДДС'!$B$8,"до начала бюджета",IF(H30&gt;=EDATE('БДДС'!$B$8,12),"за горизонтом",DATE(YEAR(H30),MONTH(H30),1)))))</f>
        <v/>
      </c>
    </row>
    <row r="31">
      <c r="A31" s="20" t="n"/>
      <c r="B31" s="20" t="n"/>
      <c r="C31" s="16" t="n"/>
      <c r="D31" s="5" t="n"/>
      <c r="E31" s="21" t="n"/>
      <c r="F31" s="5" t="n"/>
      <c r="G31" s="21" t="n"/>
      <c r="H31" s="22">
        <f>IF(OR(A31="",C31=""),"",IF(F31&lt;&gt;"",F31,IF(D31="","",D31+N(E31))))</f>
        <v/>
      </c>
      <c r="I31" s="23">
        <f>IF(H31="","",IFERROR(VLOOKUP(IF(G31="","без отметки",G31),'Настройки'!$A$8:$B$10,2,FALSE),1))</f>
        <v/>
      </c>
      <c r="J31" s="10">
        <f>IF(H31="","",C31*I31)</f>
        <v/>
      </c>
      <c r="K31" s="24">
        <f>IF(H31="","",IF(H31&lt;$B$7,"нужна дата",IF(H31&lt;'БДДС'!$B$8,"до начала бюджета",IF(H31&gt;=EDATE('БДДС'!$B$8,12),"за горизонтом",DATE(YEAR(H31),MONTH(H31),1)))))</f>
        <v/>
      </c>
    </row>
    <row r="32">
      <c r="A32" s="20" t="n"/>
      <c r="B32" s="20" t="n"/>
      <c r="C32" s="16" t="n"/>
      <c r="D32" s="5" t="n"/>
      <c r="E32" s="21" t="n"/>
      <c r="F32" s="5" t="n"/>
      <c r="G32" s="21" t="n"/>
      <c r="H32" s="22">
        <f>IF(OR(A32="",C32=""),"",IF(F32&lt;&gt;"",F32,IF(D32="","",D32+N(E32))))</f>
        <v/>
      </c>
      <c r="I32" s="23">
        <f>IF(H32="","",IFERROR(VLOOKUP(IF(G32="","без отметки",G32),'Настройки'!$A$8:$B$10,2,FALSE),1))</f>
        <v/>
      </c>
      <c r="J32" s="10">
        <f>IF(H32="","",C32*I32)</f>
        <v/>
      </c>
      <c r="K32" s="24">
        <f>IF(H32="","",IF(H32&lt;$B$7,"нужна дата",IF(H32&lt;'БДДС'!$B$8,"до начала бюджета",IF(H32&gt;=EDATE('БДДС'!$B$8,12),"за горизонтом",DATE(YEAR(H32),MONTH(H32),1)))))</f>
        <v/>
      </c>
    </row>
    <row r="33">
      <c r="A33" s="20" t="n"/>
      <c r="B33" s="20" t="n"/>
      <c r="C33" s="16" t="n"/>
      <c r="D33" s="5" t="n"/>
      <c r="E33" s="21" t="n"/>
      <c r="F33" s="5" t="n"/>
      <c r="G33" s="21" t="n"/>
      <c r="H33" s="22">
        <f>IF(OR(A33="",C33=""),"",IF(F33&lt;&gt;"",F33,IF(D33="","",D33+N(E33))))</f>
        <v/>
      </c>
      <c r="I33" s="23">
        <f>IF(H33="","",IFERROR(VLOOKUP(IF(G33="","без отметки",G33),'Настройки'!$A$8:$B$10,2,FALSE),1))</f>
        <v/>
      </c>
      <c r="J33" s="10">
        <f>IF(H33="","",C33*I33)</f>
        <v/>
      </c>
      <c r="K33" s="24">
        <f>IF(H33="","",IF(H33&lt;$B$7,"нужна дата",IF(H33&lt;'БДДС'!$B$8,"до начала бюджета",IF(H33&gt;=EDATE('БДДС'!$B$8,12),"за горизонтом",DATE(YEAR(H33),MONTH(H33),1)))))</f>
        <v/>
      </c>
    </row>
    <row r="34">
      <c r="A34" s="20" t="n"/>
      <c r="B34" s="20" t="n"/>
      <c r="C34" s="16" t="n"/>
      <c r="D34" s="5" t="n"/>
      <c r="E34" s="21" t="n"/>
      <c r="F34" s="5" t="n"/>
      <c r="G34" s="21" t="n"/>
      <c r="H34" s="22">
        <f>IF(OR(A34="",C34=""),"",IF(F34&lt;&gt;"",F34,IF(D34="","",D34+N(E34))))</f>
        <v/>
      </c>
      <c r="I34" s="23">
        <f>IF(H34="","",IFERROR(VLOOKUP(IF(G34="","без отметки",G34),'Настройки'!$A$8:$B$10,2,FALSE),1))</f>
        <v/>
      </c>
      <c r="J34" s="10">
        <f>IF(H34="","",C34*I34)</f>
        <v/>
      </c>
      <c r="K34" s="24">
        <f>IF(H34="","",IF(H34&lt;$B$7,"нужна дата",IF(H34&lt;'БДДС'!$B$8,"до начала бюджета",IF(H34&gt;=EDATE('БДДС'!$B$8,12),"за горизонтом",DATE(YEAR(H34),MONTH(H34),1)))))</f>
        <v/>
      </c>
    </row>
    <row r="35">
      <c r="A35" s="20" t="n"/>
      <c r="B35" s="20" t="n"/>
      <c r="C35" s="16" t="n"/>
      <c r="D35" s="5" t="n"/>
      <c r="E35" s="21" t="n"/>
      <c r="F35" s="5" t="n"/>
      <c r="G35" s="21" t="n"/>
      <c r="H35" s="22">
        <f>IF(OR(A35="",C35=""),"",IF(F35&lt;&gt;"",F35,IF(D35="","",D35+N(E35))))</f>
        <v/>
      </c>
      <c r="I35" s="23">
        <f>IF(H35="","",IFERROR(VLOOKUP(IF(G35="","без отметки",G35),'Настройки'!$A$8:$B$10,2,FALSE),1))</f>
        <v/>
      </c>
      <c r="J35" s="10">
        <f>IF(H35="","",C35*I35)</f>
        <v/>
      </c>
      <c r="K35" s="24">
        <f>IF(H35="","",IF(H35&lt;$B$7,"нужна дата",IF(H35&lt;'БДДС'!$B$8,"до начала бюджета",IF(H35&gt;=EDATE('БДДС'!$B$8,12),"за горизонтом",DATE(YEAR(H35),MONTH(H35),1)))))</f>
        <v/>
      </c>
    </row>
    <row r="36">
      <c r="A36" s="20" t="n"/>
      <c r="B36" s="20" t="n"/>
      <c r="C36" s="16" t="n"/>
      <c r="D36" s="5" t="n"/>
      <c r="E36" s="21" t="n"/>
      <c r="F36" s="5" t="n"/>
      <c r="G36" s="21" t="n"/>
      <c r="H36" s="22">
        <f>IF(OR(A36="",C36=""),"",IF(F36&lt;&gt;"",F36,IF(D36="","",D36+N(E36))))</f>
        <v/>
      </c>
      <c r="I36" s="23">
        <f>IF(H36="","",IFERROR(VLOOKUP(IF(G36="","без отметки",G36),'Настройки'!$A$8:$B$10,2,FALSE),1))</f>
        <v/>
      </c>
      <c r="J36" s="10">
        <f>IF(H36="","",C36*I36)</f>
        <v/>
      </c>
      <c r="K36" s="24">
        <f>IF(H36="","",IF(H36&lt;$B$7,"нужна дата",IF(H36&lt;'БДДС'!$B$8,"до начала бюджета",IF(H36&gt;=EDATE('БДДС'!$B$8,12),"за горизонтом",DATE(YEAR(H36),MONTH(H36),1)))))</f>
        <v/>
      </c>
    </row>
    <row r="37">
      <c r="A37" s="20" t="n"/>
      <c r="B37" s="20" t="n"/>
      <c r="C37" s="16" t="n"/>
      <c r="D37" s="5" t="n"/>
      <c r="E37" s="21" t="n"/>
      <c r="F37" s="5" t="n"/>
      <c r="G37" s="21" t="n"/>
      <c r="H37" s="22">
        <f>IF(OR(A37="",C37=""),"",IF(F37&lt;&gt;"",F37,IF(D37="","",D37+N(E37))))</f>
        <v/>
      </c>
      <c r="I37" s="23">
        <f>IF(H37="","",IFERROR(VLOOKUP(IF(G37="","без отметки",G37),'Настройки'!$A$8:$B$10,2,FALSE),1))</f>
        <v/>
      </c>
      <c r="J37" s="10">
        <f>IF(H37="","",C37*I37)</f>
        <v/>
      </c>
      <c r="K37" s="24">
        <f>IF(H37="","",IF(H37&lt;$B$7,"нужна дата",IF(H37&lt;'БДДС'!$B$8,"до начала бюджета",IF(H37&gt;=EDATE('БДДС'!$B$8,12),"за горизонтом",DATE(YEAR(H37),MONTH(H37),1)))))</f>
        <v/>
      </c>
    </row>
    <row r="38">
      <c r="A38" s="20" t="n"/>
      <c r="B38" s="20" t="n"/>
      <c r="C38" s="16" t="n"/>
      <c r="D38" s="5" t="n"/>
      <c r="E38" s="21" t="n"/>
      <c r="F38" s="5" t="n"/>
      <c r="G38" s="21" t="n"/>
      <c r="H38" s="22">
        <f>IF(OR(A38="",C38=""),"",IF(F38&lt;&gt;"",F38,IF(D38="","",D38+N(E38))))</f>
        <v/>
      </c>
      <c r="I38" s="23">
        <f>IF(H38="","",IFERROR(VLOOKUP(IF(G38="","без отметки",G38),'Настройки'!$A$8:$B$10,2,FALSE),1))</f>
        <v/>
      </c>
      <c r="J38" s="10">
        <f>IF(H38="","",C38*I38)</f>
        <v/>
      </c>
      <c r="K38" s="24">
        <f>IF(H38="","",IF(H38&lt;$B$7,"нужна дата",IF(H38&lt;'БДДС'!$B$8,"до начала бюджета",IF(H38&gt;=EDATE('БДДС'!$B$8,12),"за горизонтом",DATE(YEAR(H38),MONTH(H38),1)))))</f>
        <v/>
      </c>
    </row>
    <row r="39">
      <c r="A39" s="20" t="n"/>
      <c r="B39" s="20" t="n"/>
      <c r="C39" s="16" t="n"/>
      <c r="D39" s="5" t="n"/>
      <c r="E39" s="21" t="n"/>
      <c r="F39" s="5" t="n"/>
      <c r="G39" s="21" t="n"/>
      <c r="H39" s="22">
        <f>IF(OR(A39="",C39=""),"",IF(F39&lt;&gt;"",F39,IF(D39="","",D39+N(E39))))</f>
        <v/>
      </c>
      <c r="I39" s="23">
        <f>IF(H39="","",IFERROR(VLOOKUP(IF(G39="","без отметки",G39),'Настройки'!$A$8:$B$10,2,FALSE),1))</f>
        <v/>
      </c>
      <c r="J39" s="10">
        <f>IF(H39="","",C39*I39)</f>
        <v/>
      </c>
      <c r="K39" s="24">
        <f>IF(H39="","",IF(H39&lt;$B$7,"нужна дата",IF(H39&lt;'БДДС'!$B$8,"до начала бюджета",IF(H39&gt;=EDATE('БДДС'!$B$8,12),"за горизонтом",DATE(YEAR(H39),MONTH(H39),1)))))</f>
        <v/>
      </c>
    </row>
    <row r="40">
      <c r="A40" s="20" t="n"/>
      <c r="B40" s="20" t="n"/>
      <c r="C40" s="16" t="n"/>
      <c r="D40" s="5" t="n"/>
      <c r="E40" s="21" t="n"/>
      <c r="F40" s="5" t="n"/>
      <c r="G40" s="21" t="n"/>
      <c r="H40" s="22">
        <f>IF(OR(A40="",C40=""),"",IF(F40&lt;&gt;"",F40,IF(D40="","",D40+N(E40))))</f>
        <v/>
      </c>
      <c r="I40" s="23">
        <f>IF(H40="","",IFERROR(VLOOKUP(IF(G40="","без отметки",G40),'Настройки'!$A$8:$B$10,2,FALSE),1))</f>
        <v/>
      </c>
      <c r="J40" s="10">
        <f>IF(H40="","",C40*I40)</f>
        <v/>
      </c>
      <c r="K40" s="24">
        <f>IF(H40="","",IF(H40&lt;$B$7,"нужна дата",IF(H40&lt;'БДДС'!$B$8,"до начала бюджета",IF(H40&gt;=EDATE('БДДС'!$B$8,12),"за горизонтом",DATE(YEAR(H40),MONTH(H40),1)))))</f>
        <v/>
      </c>
    </row>
    <row r="41">
      <c r="A41" s="20" t="n"/>
      <c r="B41" s="20" t="n"/>
      <c r="C41" s="16" t="n"/>
      <c r="D41" s="5" t="n"/>
      <c r="E41" s="21" t="n"/>
      <c r="F41" s="5" t="n"/>
      <c r="G41" s="21" t="n"/>
      <c r="H41" s="22">
        <f>IF(OR(A41="",C41=""),"",IF(F41&lt;&gt;"",F41,IF(D41="","",D41+N(E41))))</f>
        <v/>
      </c>
      <c r="I41" s="23">
        <f>IF(H41="","",IFERROR(VLOOKUP(IF(G41="","без отметки",G41),'Настройки'!$A$8:$B$10,2,FALSE),1))</f>
        <v/>
      </c>
      <c r="J41" s="10">
        <f>IF(H41="","",C41*I41)</f>
        <v/>
      </c>
      <c r="K41" s="24">
        <f>IF(H41="","",IF(H41&lt;$B$7,"нужна дата",IF(H41&lt;'БДДС'!$B$8,"до начала бюджета",IF(H41&gt;=EDATE('БДДС'!$B$8,12),"за горизонтом",DATE(YEAR(H41),MONTH(H41),1)))))</f>
        <v/>
      </c>
    </row>
    <row r="42">
      <c r="A42" s="20" t="n"/>
      <c r="B42" s="20" t="n"/>
      <c r="C42" s="16" t="n"/>
      <c r="D42" s="5" t="n"/>
      <c r="E42" s="21" t="n"/>
      <c r="F42" s="5" t="n"/>
      <c r="G42" s="21" t="n"/>
      <c r="H42" s="22">
        <f>IF(OR(A42="",C42=""),"",IF(F42&lt;&gt;"",F42,IF(D42="","",D42+N(E42))))</f>
        <v/>
      </c>
      <c r="I42" s="23">
        <f>IF(H42="","",IFERROR(VLOOKUP(IF(G42="","без отметки",G42),'Настройки'!$A$8:$B$10,2,FALSE),1))</f>
        <v/>
      </c>
      <c r="J42" s="10">
        <f>IF(H42="","",C42*I42)</f>
        <v/>
      </c>
      <c r="K42" s="24">
        <f>IF(H42="","",IF(H42&lt;$B$7,"нужна дата",IF(H42&lt;'БДДС'!$B$8,"до начала бюджета",IF(H42&gt;=EDATE('БДДС'!$B$8,12),"за горизонтом",DATE(YEAR(H42),MONTH(H42),1)))))</f>
        <v/>
      </c>
    </row>
    <row r="43">
      <c r="A43" s="20" t="n"/>
      <c r="B43" s="20" t="n"/>
      <c r="C43" s="16" t="n"/>
      <c r="D43" s="5" t="n"/>
      <c r="E43" s="21" t="n"/>
      <c r="F43" s="5" t="n"/>
      <c r="G43" s="21" t="n"/>
      <c r="H43" s="22">
        <f>IF(OR(A43="",C43=""),"",IF(F43&lt;&gt;"",F43,IF(D43="","",D43+N(E43))))</f>
        <v/>
      </c>
      <c r="I43" s="23">
        <f>IF(H43="","",IFERROR(VLOOKUP(IF(G43="","без отметки",G43),'Настройки'!$A$8:$B$10,2,FALSE),1))</f>
        <v/>
      </c>
      <c r="J43" s="10">
        <f>IF(H43="","",C43*I43)</f>
        <v/>
      </c>
      <c r="K43" s="24">
        <f>IF(H43="","",IF(H43&lt;$B$7,"нужна дата",IF(H43&lt;'БДДС'!$B$8,"до начала бюджета",IF(H43&gt;=EDATE('БДДС'!$B$8,12),"за горизонтом",DATE(YEAR(H43),MONTH(H43),1)))))</f>
        <v/>
      </c>
    </row>
    <row r="44">
      <c r="A44" s="20" t="n"/>
      <c r="B44" s="20" t="n"/>
      <c r="C44" s="16" t="n"/>
      <c r="D44" s="5" t="n"/>
      <c r="E44" s="21" t="n"/>
      <c r="F44" s="5" t="n"/>
      <c r="G44" s="21" t="n"/>
      <c r="H44" s="22">
        <f>IF(OR(A44="",C44=""),"",IF(F44&lt;&gt;"",F44,IF(D44="","",D44+N(E44))))</f>
        <v/>
      </c>
      <c r="I44" s="23">
        <f>IF(H44="","",IFERROR(VLOOKUP(IF(G44="","без отметки",G44),'Настройки'!$A$8:$B$10,2,FALSE),1))</f>
        <v/>
      </c>
      <c r="J44" s="10">
        <f>IF(H44="","",C44*I44)</f>
        <v/>
      </c>
      <c r="K44" s="24">
        <f>IF(H44="","",IF(H44&lt;$B$7,"нужна дата",IF(H44&lt;'БДДС'!$B$8,"до начала бюджета",IF(H44&gt;=EDATE('БДДС'!$B$8,12),"за горизонтом",DATE(YEAR(H44),MONTH(H44),1)))))</f>
        <v/>
      </c>
    </row>
    <row r="45">
      <c r="A45" s="20" t="n"/>
      <c r="B45" s="20" t="n"/>
      <c r="C45" s="16" t="n"/>
      <c r="D45" s="5" t="n"/>
      <c r="E45" s="21" t="n"/>
      <c r="F45" s="5" t="n"/>
      <c r="G45" s="21" t="n"/>
      <c r="H45" s="22">
        <f>IF(OR(A45="",C45=""),"",IF(F45&lt;&gt;"",F45,IF(D45="","",D45+N(E45))))</f>
        <v/>
      </c>
      <c r="I45" s="23">
        <f>IF(H45="","",IFERROR(VLOOKUP(IF(G45="","без отметки",G45),'Настройки'!$A$8:$B$10,2,FALSE),1))</f>
        <v/>
      </c>
      <c r="J45" s="10">
        <f>IF(H45="","",C45*I45)</f>
        <v/>
      </c>
      <c r="K45" s="24">
        <f>IF(H45="","",IF(H45&lt;$B$7,"нужна дата",IF(H45&lt;'БДДС'!$B$8,"до начала бюджета",IF(H45&gt;=EDATE('БДДС'!$B$8,12),"за горизонтом",DATE(YEAR(H45),MONTH(H45),1)))))</f>
        <v/>
      </c>
    </row>
    <row r="46">
      <c r="A46" s="20" t="n"/>
      <c r="B46" s="20" t="n"/>
      <c r="C46" s="16" t="n"/>
      <c r="D46" s="5" t="n"/>
      <c r="E46" s="21" t="n"/>
      <c r="F46" s="5" t="n"/>
      <c r="G46" s="21" t="n"/>
      <c r="H46" s="22">
        <f>IF(OR(A46="",C46=""),"",IF(F46&lt;&gt;"",F46,IF(D46="","",D46+N(E46))))</f>
        <v/>
      </c>
      <c r="I46" s="23">
        <f>IF(H46="","",IFERROR(VLOOKUP(IF(G46="","без отметки",G46),'Настройки'!$A$8:$B$10,2,FALSE),1))</f>
        <v/>
      </c>
      <c r="J46" s="10">
        <f>IF(H46="","",C46*I46)</f>
        <v/>
      </c>
      <c r="K46" s="24">
        <f>IF(H46="","",IF(H46&lt;$B$7,"нужна дата",IF(H46&lt;'БДДС'!$B$8,"до начала бюджета",IF(H46&gt;=EDATE('БДДС'!$B$8,12),"за горизонтом",DATE(YEAR(H46),MONTH(H46),1)))))</f>
        <v/>
      </c>
    </row>
    <row r="47">
      <c r="A47" s="20" t="n"/>
      <c r="B47" s="20" t="n"/>
      <c r="C47" s="16" t="n"/>
      <c r="D47" s="5" t="n"/>
      <c r="E47" s="21" t="n"/>
      <c r="F47" s="5" t="n"/>
      <c r="G47" s="21" t="n"/>
      <c r="H47" s="22">
        <f>IF(OR(A47="",C47=""),"",IF(F47&lt;&gt;"",F47,IF(D47="","",D47+N(E47))))</f>
        <v/>
      </c>
      <c r="I47" s="23">
        <f>IF(H47="","",IFERROR(VLOOKUP(IF(G47="","без отметки",G47),'Настройки'!$A$8:$B$10,2,FALSE),1))</f>
        <v/>
      </c>
      <c r="J47" s="10">
        <f>IF(H47="","",C47*I47)</f>
        <v/>
      </c>
      <c r="K47" s="24">
        <f>IF(H47="","",IF(H47&lt;$B$7,"нужна дата",IF(H47&lt;'БДДС'!$B$8,"до начала бюджета",IF(H47&gt;=EDATE('БДДС'!$B$8,12),"за горизонтом",DATE(YEAR(H47),MONTH(H47),1)))))</f>
        <v/>
      </c>
    </row>
    <row r="48">
      <c r="A48" s="20" t="n"/>
      <c r="B48" s="20" t="n"/>
      <c r="C48" s="16" t="n"/>
      <c r="D48" s="5" t="n"/>
      <c r="E48" s="21" t="n"/>
      <c r="F48" s="5" t="n"/>
      <c r="G48" s="21" t="n"/>
      <c r="H48" s="22">
        <f>IF(OR(A48="",C48=""),"",IF(F48&lt;&gt;"",F48,IF(D48="","",D48+N(E48))))</f>
        <v/>
      </c>
      <c r="I48" s="23">
        <f>IF(H48="","",IFERROR(VLOOKUP(IF(G48="","без отметки",G48),'Настройки'!$A$8:$B$10,2,FALSE),1))</f>
        <v/>
      </c>
      <c r="J48" s="10">
        <f>IF(H48="","",C48*I48)</f>
        <v/>
      </c>
      <c r="K48" s="24">
        <f>IF(H48="","",IF(H48&lt;$B$7,"нужна дата",IF(H48&lt;'БДДС'!$B$8,"до начала бюджета",IF(H48&gt;=EDATE('БДДС'!$B$8,12),"за горизонтом",DATE(YEAR(H48),MONTH(H48),1)))))</f>
        <v/>
      </c>
    </row>
    <row r="49">
      <c r="A49" s="20" t="n"/>
      <c r="B49" s="20" t="n"/>
      <c r="C49" s="16" t="n"/>
      <c r="D49" s="5" t="n"/>
      <c r="E49" s="21" t="n"/>
      <c r="F49" s="5" t="n"/>
      <c r="G49" s="21" t="n"/>
      <c r="H49" s="22">
        <f>IF(OR(A49="",C49=""),"",IF(F49&lt;&gt;"",F49,IF(D49="","",D49+N(E49))))</f>
        <v/>
      </c>
      <c r="I49" s="23">
        <f>IF(H49="","",IFERROR(VLOOKUP(IF(G49="","без отметки",G49),'Настройки'!$A$8:$B$10,2,FALSE),1))</f>
        <v/>
      </c>
      <c r="J49" s="10">
        <f>IF(H49="","",C49*I49)</f>
        <v/>
      </c>
      <c r="K49" s="24">
        <f>IF(H49="","",IF(H49&lt;$B$7,"нужна дата",IF(H49&lt;'БДДС'!$B$8,"до начала бюджета",IF(H49&gt;=EDATE('БДДС'!$B$8,12),"за горизонтом",DATE(YEAR(H49),MONTH(H49),1)))))</f>
        <v/>
      </c>
    </row>
    <row r="50">
      <c r="A50" s="20" t="n"/>
      <c r="B50" s="20" t="n"/>
      <c r="C50" s="16" t="n"/>
      <c r="D50" s="5" t="n"/>
      <c r="E50" s="21" t="n"/>
      <c r="F50" s="5" t="n"/>
      <c r="G50" s="21" t="n"/>
      <c r="H50" s="22">
        <f>IF(OR(A50="",C50=""),"",IF(F50&lt;&gt;"",F50,IF(D50="","",D50+N(E50))))</f>
        <v/>
      </c>
      <c r="I50" s="23">
        <f>IF(H50="","",IFERROR(VLOOKUP(IF(G50="","без отметки",G50),'Настройки'!$A$8:$B$10,2,FALSE),1))</f>
        <v/>
      </c>
      <c r="J50" s="10">
        <f>IF(H50="","",C50*I50)</f>
        <v/>
      </c>
      <c r="K50" s="24">
        <f>IF(H50="","",IF(H50&lt;$B$7,"нужна дата",IF(H50&lt;'БДДС'!$B$8,"до начала бюджета",IF(H50&gt;=EDATE('БДДС'!$B$8,12),"за горизонтом",DATE(YEAR(H50),MONTH(H50),1)))))</f>
        <v/>
      </c>
    </row>
    <row r="51">
      <c r="A51" s="20" t="n"/>
      <c r="B51" s="20" t="n"/>
      <c r="C51" s="16" t="n"/>
      <c r="D51" s="5" t="n"/>
      <c r="E51" s="21" t="n"/>
      <c r="F51" s="5" t="n"/>
      <c r="G51" s="21" t="n"/>
      <c r="H51" s="22">
        <f>IF(OR(A51="",C51=""),"",IF(F51&lt;&gt;"",F51,IF(D51="","",D51+N(E51))))</f>
        <v/>
      </c>
      <c r="I51" s="23">
        <f>IF(H51="","",IFERROR(VLOOKUP(IF(G51="","без отметки",G51),'Настройки'!$A$8:$B$10,2,FALSE),1))</f>
        <v/>
      </c>
      <c r="J51" s="10">
        <f>IF(H51="","",C51*I51)</f>
        <v/>
      </c>
      <c r="K51" s="24">
        <f>IF(H51="","",IF(H51&lt;$B$7,"нужна дата",IF(H51&lt;'БДДС'!$B$8,"до начала бюджета",IF(H51&gt;=EDATE('БДДС'!$B$8,12),"за горизонтом",DATE(YEAR(H51),MONTH(H51),1)))))</f>
        <v/>
      </c>
    </row>
    <row r="52">
      <c r="A52" s="20" t="n"/>
      <c r="B52" s="20" t="n"/>
      <c r="C52" s="16" t="n"/>
      <c r="D52" s="5" t="n"/>
      <c r="E52" s="21" t="n"/>
      <c r="F52" s="5" t="n"/>
      <c r="G52" s="21" t="n"/>
      <c r="H52" s="22">
        <f>IF(OR(A52="",C52=""),"",IF(F52&lt;&gt;"",F52,IF(D52="","",D52+N(E52))))</f>
        <v/>
      </c>
      <c r="I52" s="23">
        <f>IF(H52="","",IFERROR(VLOOKUP(IF(G52="","без отметки",G52),'Настройки'!$A$8:$B$10,2,FALSE),1))</f>
        <v/>
      </c>
      <c r="J52" s="10">
        <f>IF(H52="","",C52*I52)</f>
        <v/>
      </c>
      <c r="K52" s="24">
        <f>IF(H52="","",IF(H52&lt;$B$7,"нужна дата",IF(H52&lt;'БДДС'!$B$8,"до начала бюджета",IF(H52&gt;=EDATE('БДДС'!$B$8,12),"за горизонтом",DATE(YEAR(H52),MONTH(H52),1)))))</f>
        <v/>
      </c>
    </row>
    <row r="53">
      <c r="A53" s="20" t="n"/>
      <c r="B53" s="20" t="n"/>
      <c r="C53" s="16" t="n"/>
      <c r="D53" s="5" t="n"/>
      <c r="E53" s="21" t="n"/>
      <c r="F53" s="5" t="n"/>
      <c r="G53" s="21" t="n"/>
      <c r="H53" s="22">
        <f>IF(OR(A53="",C53=""),"",IF(F53&lt;&gt;"",F53,IF(D53="","",D53+N(E53))))</f>
        <v/>
      </c>
      <c r="I53" s="23">
        <f>IF(H53="","",IFERROR(VLOOKUP(IF(G53="","без отметки",G53),'Настройки'!$A$8:$B$10,2,FALSE),1))</f>
        <v/>
      </c>
      <c r="J53" s="10">
        <f>IF(H53="","",C53*I53)</f>
        <v/>
      </c>
      <c r="K53" s="24">
        <f>IF(H53="","",IF(H53&lt;$B$7,"нужна дата",IF(H53&lt;'БДДС'!$B$8,"до начала бюджета",IF(H53&gt;=EDATE('БДДС'!$B$8,12),"за горизонтом",DATE(YEAR(H53),MONTH(H53),1)))))</f>
        <v/>
      </c>
    </row>
    <row r="54">
      <c r="A54" s="20" t="n"/>
      <c r="B54" s="20" t="n"/>
      <c r="C54" s="16" t="n"/>
      <c r="D54" s="5" t="n"/>
      <c r="E54" s="21" t="n"/>
      <c r="F54" s="5" t="n"/>
      <c r="G54" s="21" t="n"/>
      <c r="H54" s="22">
        <f>IF(OR(A54="",C54=""),"",IF(F54&lt;&gt;"",F54,IF(D54="","",D54+N(E54))))</f>
        <v/>
      </c>
      <c r="I54" s="23">
        <f>IF(H54="","",IFERROR(VLOOKUP(IF(G54="","без отметки",G54),'Настройки'!$A$8:$B$10,2,FALSE),1))</f>
        <v/>
      </c>
      <c r="J54" s="10">
        <f>IF(H54="","",C54*I54)</f>
        <v/>
      </c>
      <c r="K54" s="24">
        <f>IF(H54="","",IF(H54&lt;$B$7,"нужна дата",IF(H54&lt;'БДДС'!$B$8,"до начала бюджета",IF(H54&gt;=EDATE('БДДС'!$B$8,12),"за горизонтом",DATE(YEAR(H54),MONTH(H54),1)))))</f>
        <v/>
      </c>
    </row>
    <row r="55">
      <c r="A55" s="20" t="n"/>
      <c r="B55" s="20" t="n"/>
      <c r="C55" s="16" t="n"/>
      <c r="D55" s="5" t="n"/>
      <c r="E55" s="21" t="n"/>
      <c r="F55" s="5" t="n"/>
      <c r="G55" s="21" t="n"/>
      <c r="H55" s="22">
        <f>IF(OR(A55="",C55=""),"",IF(F55&lt;&gt;"",F55,IF(D55="","",D55+N(E55))))</f>
        <v/>
      </c>
      <c r="I55" s="23">
        <f>IF(H55="","",IFERROR(VLOOKUP(IF(G55="","без отметки",G55),'Настройки'!$A$8:$B$10,2,FALSE),1))</f>
        <v/>
      </c>
      <c r="J55" s="10">
        <f>IF(H55="","",C55*I55)</f>
        <v/>
      </c>
      <c r="K55" s="24">
        <f>IF(H55="","",IF(H55&lt;$B$7,"нужна дата",IF(H55&lt;'БДДС'!$B$8,"до начала бюджета",IF(H55&gt;=EDATE('БДДС'!$B$8,12),"за горизонтом",DATE(YEAR(H55),MONTH(H55),1)))))</f>
        <v/>
      </c>
    </row>
    <row r="56">
      <c r="A56" s="20" t="n"/>
      <c r="B56" s="20" t="n"/>
      <c r="C56" s="16" t="n"/>
      <c r="D56" s="5" t="n"/>
      <c r="E56" s="21" t="n"/>
      <c r="F56" s="5" t="n"/>
      <c r="G56" s="21" t="n"/>
      <c r="H56" s="22">
        <f>IF(OR(A56="",C56=""),"",IF(F56&lt;&gt;"",F56,IF(D56="","",D56+N(E56))))</f>
        <v/>
      </c>
      <c r="I56" s="23">
        <f>IF(H56="","",IFERROR(VLOOKUP(IF(G56="","без отметки",G56),'Настройки'!$A$8:$B$10,2,FALSE),1))</f>
        <v/>
      </c>
      <c r="J56" s="10">
        <f>IF(H56="","",C56*I56)</f>
        <v/>
      </c>
      <c r="K56" s="24">
        <f>IF(H56="","",IF(H56&lt;$B$7,"нужна дата",IF(H56&lt;'БДДС'!$B$8,"до начала бюджета",IF(H56&gt;=EDATE('БДДС'!$B$8,12),"за горизонтом",DATE(YEAR(H56),MONTH(H56),1)))))</f>
        <v/>
      </c>
    </row>
    <row r="57">
      <c r="A57" s="20" t="n"/>
      <c r="B57" s="20" t="n"/>
      <c r="C57" s="16" t="n"/>
      <c r="D57" s="5" t="n"/>
      <c r="E57" s="21" t="n"/>
      <c r="F57" s="5" t="n"/>
      <c r="G57" s="21" t="n"/>
      <c r="H57" s="22">
        <f>IF(OR(A57="",C57=""),"",IF(F57&lt;&gt;"",F57,IF(D57="","",D57+N(E57))))</f>
        <v/>
      </c>
      <c r="I57" s="23">
        <f>IF(H57="","",IFERROR(VLOOKUP(IF(G57="","без отметки",G57),'Настройки'!$A$8:$B$10,2,FALSE),1))</f>
        <v/>
      </c>
      <c r="J57" s="10">
        <f>IF(H57="","",C57*I57)</f>
        <v/>
      </c>
      <c r="K57" s="24">
        <f>IF(H57="","",IF(H57&lt;$B$7,"нужна дата",IF(H57&lt;'БДДС'!$B$8,"до начала бюджета",IF(H57&gt;=EDATE('БДДС'!$B$8,12),"за горизонтом",DATE(YEAR(H57),MONTH(H57),1)))))</f>
        <v/>
      </c>
    </row>
    <row r="58">
      <c r="A58" s="20" t="n"/>
      <c r="B58" s="20" t="n"/>
      <c r="C58" s="16" t="n"/>
      <c r="D58" s="5" t="n"/>
      <c r="E58" s="21" t="n"/>
      <c r="F58" s="5" t="n"/>
      <c r="G58" s="21" t="n"/>
      <c r="H58" s="22">
        <f>IF(OR(A58="",C58=""),"",IF(F58&lt;&gt;"",F58,IF(D58="","",D58+N(E58))))</f>
        <v/>
      </c>
      <c r="I58" s="23">
        <f>IF(H58="","",IFERROR(VLOOKUP(IF(G58="","без отметки",G58),'Настройки'!$A$8:$B$10,2,FALSE),1))</f>
        <v/>
      </c>
      <c r="J58" s="10">
        <f>IF(H58="","",C58*I58)</f>
        <v/>
      </c>
      <c r="K58" s="24">
        <f>IF(H58="","",IF(H58&lt;$B$7,"нужна дата",IF(H58&lt;'БДДС'!$B$8,"до начала бюджета",IF(H58&gt;=EDATE('БДДС'!$B$8,12),"за горизонтом",DATE(YEAR(H58),MONTH(H58),1)))))</f>
        <v/>
      </c>
    </row>
    <row r="59">
      <c r="A59" s="20" t="n"/>
      <c r="B59" s="20" t="n"/>
      <c r="C59" s="16" t="n"/>
      <c r="D59" s="5" t="n"/>
      <c r="E59" s="21" t="n"/>
      <c r="F59" s="5" t="n"/>
      <c r="G59" s="21" t="n"/>
      <c r="H59" s="22">
        <f>IF(OR(A59="",C59=""),"",IF(F59&lt;&gt;"",F59,IF(D59="","",D59+N(E59))))</f>
        <v/>
      </c>
      <c r="I59" s="23">
        <f>IF(H59="","",IFERROR(VLOOKUP(IF(G59="","без отметки",G59),'Настройки'!$A$8:$B$10,2,FALSE),1))</f>
        <v/>
      </c>
      <c r="J59" s="10">
        <f>IF(H59="","",C59*I59)</f>
        <v/>
      </c>
      <c r="K59" s="24">
        <f>IF(H59="","",IF(H59&lt;$B$7,"нужна дата",IF(H59&lt;'БДДС'!$B$8,"до начала бюджета",IF(H59&gt;=EDATE('БДДС'!$B$8,12),"за горизонтом",DATE(YEAR(H59),MONTH(H59),1)))))</f>
        <v/>
      </c>
    </row>
    <row r="60">
      <c r="A60" s="20" t="n"/>
      <c r="B60" s="20" t="n"/>
      <c r="C60" s="16" t="n"/>
      <c r="D60" s="5" t="n"/>
      <c r="E60" s="21" t="n"/>
      <c r="F60" s="5" t="n"/>
      <c r="G60" s="21" t="n"/>
      <c r="H60" s="22">
        <f>IF(OR(A60="",C60=""),"",IF(F60&lt;&gt;"",F60,IF(D60="","",D60+N(E60))))</f>
        <v/>
      </c>
      <c r="I60" s="23">
        <f>IF(H60="","",IFERROR(VLOOKUP(IF(G60="","без отметки",G60),'Настройки'!$A$8:$B$10,2,FALSE),1))</f>
        <v/>
      </c>
      <c r="J60" s="10">
        <f>IF(H60="","",C60*I60)</f>
        <v/>
      </c>
      <c r="K60" s="24">
        <f>IF(H60="","",IF(H60&lt;$B$7,"нужна дата",IF(H60&lt;'БДДС'!$B$8,"до начала бюджета",IF(H60&gt;=EDATE('БДДС'!$B$8,12),"за горизонтом",DATE(YEAR(H60),MONTH(H60),1)))))</f>
        <v/>
      </c>
    </row>
    <row r="61">
      <c r="A61" s="20" t="n"/>
      <c r="B61" s="20" t="n"/>
      <c r="C61" s="16" t="n"/>
      <c r="D61" s="5" t="n"/>
      <c r="E61" s="21" t="n"/>
      <c r="F61" s="5" t="n"/>
      <c r="G61" s="21" t="n"/>
      <c r="H61" s="22">
        <f>IF(OR(A61="",C61=""),"",IF(F61&lt;&gt;"",F61,IF(D61="","",D61+N(E61))))</f>
        <v/>
      </c>
      <c r="I61" s="23">
        <f>IF(H61="","",IFERROR(VLOOKUP(IF(G61="","без отметки",G61),'Настройки'!$A$8:$B$10,2,FALSE),1))</f>
        <v/>
      </c>
      <c r="J61" s="10">
        <f>IF(H61="","",C61*I61)</f>
        <v/>
      </c>
      <c r="K61" s="24">
        <f>IF(H61="","",IF(H61&lt;$B$7,"нужна дата",IF(H61&lt;'БДДС'!$B$8,"до начала бюджета",IF(H61&gt;=EDATE('БДДС'!$B$8,12),"за горизонтом",DATE(YEAR(H61),MONTH(H61),1)))))</f>
        <v/>
      </c>
    </row>
    <row r="62">
      <c r="A62" s="20" t="n"/>
      <c r="B62" s="20" t="n"/>
      <c r="C62" s="16" t="n"/>
      <c r="D62" s="5" t="n"/>
      <c r="E62" s="21" t="n"/>
      <c r="F62" s="5" t="n"/>
      <c r="G62" s="21" t="n"/>
      <c r="H62" s="22">
        <f>IF(OR(A62="",C62=""),"",IF(F62&lt;&gt;"",F62,IF(D62="","",D62+N(E62))))</f>
        <v/>
      </c>
      <c r="I62" s="23">
        <f>IF(H62="","",IFERROR(VLOOKUP(IF(G62="","без отметки",G62),'Настройки'!$A$8:$B$10,2,FALSE),1))</f>
        <v/>
      </c>
      <c r="J62" s="10">
        <f>IF(H62="","",C62*I62)</f>
        <v/>
      </c>
      <c r="K62" s="24">
        <f>IF(H62="","",IF(H62&lt;$B$7,"нужна дата",IF(H62&lt;'БДДС'!$B$8,"до начала бюджета",IF(H62&gt;=EDATE('БДДС'!$B$8,12),"за горизонтом",DATE(YEAR(H62),MONTH(H62),1)))))</f>
        <v/>
      </c>
    </row>
    <row r="63">
      <c r="A63" s="20" t="n"/>
      <c r="B63" s="20" t="n"/>
      <c r="C63" s="16" t="n"/>
      <c r="D63" s="5" t="n"/>
      <c r="E63" s="21" t="n"/>
      <c r="F63" s="5" t="n"/>
      <c r="G63" s="21" t="n"/>
      <c r="H63" s="22">
        <f>IF(OR(A63="",C63=""),"",IF(F63&lt;&gt;"",F63,IF(D63="","",D63+N(E63))))</f>
        <v/>
      </c>
      <c r="I63" s="23">
        <f>IF(H63="","",IFERROR(VLOOKUP(IF(G63="","без отметки",G63),'Настройки'!$A$8:$B$10,2,FALSE),1))</f>
        <v/>
      </c>
      <c r="J63" s="10">
        <f>IF(H63="","",C63*I63)</f>
        <v/>
      </c>
      <c r="K63" s="24">
        <f>IF(H63="","",IF(H63&lt;$B$7,"нужна дата",IF(H63&lt;'БДДС'!$B$8,"до начала бюджета",IF(H63&gt;=EDATE('БДДС'!$B$8,12),"за горизонтом",DATE(YEAR(H63),MONTH(H63),1)))))</f>
        <v/>
      </c>
    </row>
    <row r="64">
      <c r="A64" s="20" t="n"/>
      <c r="B64" s="20" t="n"/>
      <c r="C64" s="16" t="n"/>
      <c r="D64" s="5" t="n"/>
      <c r="E64" s="21" t="n"/>
      <c r="F64" s="5" t="n"/>
      <c r="G64" s="21" t="n"/>
      <c r="H64" s="22">
        <f>IF(OR(A64="",C64=""),"",IF(F64&lt;&gt;"",F64,IF(D64="","",D64+N(E64))))</f>
        <v/>
      </c>
      <c r="I64" s="23">
        <f>IF(H64="","",IFERROR(VLOOKUP(IF(G64="","без отметки",G64),'Настройки'!$A$8:$B$10,2,FALSE),1))</f>
        <v/>
      </c>
      <c r="J64" s="10">
        <f>IF(H64="","",C64*I64)</f>
        <v/>
      </c>
      <c r="K64" s="24">
        <f>IF(H64="","",IF(H64&lt;$B$7,"нужна дата",IF(H64&lt;'БДДС'!$B$8,"до начала бюджета",IF(H64&gt;=EDATE('БДДС'!$B$8,12),"за горизонтом",DATE(YEAR(H64),MONTH(H64),1)))))</f>
        <v/>
      </c>
    </row>
    <row r="65">
      <c r="A65" s="20" t="n"/>
      <c r="B65" s="20" t="n"/>
      <c r="C65" s="16" t="n"/>
      <c r="D65" s="5" t="n"/>
      <c r="E65" s="21" t="n"/>
      <c r="F65" s="5" t="n"/>
      <c r="G65" s="21" t="n"/>
      <c r="H65" s="22">
        <f>IF(OR(A65="",C65=""),"",IF(F65&lt;&gt;"",F65,IF(D65="","",D65+N(E65))))</f>
        <v/>
      </c>
      <c r="I65" s="23">
        <f>IF(H65="","",IFERROR(VLOOKUP(IF(G65="","без отметки",G65),'Настройки'!$A$8:$B$10,2,FALSE),1))</f>
        <v/>
      </c>
      <c r="J65" s="10">
        <f>IF(H65="","",C65*I65)</f>
        <v/>
      </c>
      <c r="K65" s="24">
        <f>IF(H65="","",IF(H65&lt;$B$7,"нужна дата",IF(H65&lt;'БДДС'!$B$8,"до начала бюджета",IF(H65&gt;=EDATE('БДДС'!$B$8,12),"за горизонтом",DATE(YEAR(H65),MONTH(H65),1)))))</f>
        <v/>
      </c>
    </row>
    <row r="66">
      <c r="A66" s="20" t="n"/>
      <c r="B66" s="20" t="n"/>
      <c r="C66" s="16" t="n"/>
      <c r="D66" s="5" t="n"/>
      <c r="E66" s="21" t="n"/>
      <c r="F66" s="5" t="n"/>
      <c r="G66" s="21" t="n"/>
      <c r="H66" s="22">
        <f>IF(OR(A66="",C66=""),"",IF(F66&lt;&gt;"",F66,IF(D66="","",D66+N(E66))))</f>
        <v/>
      </c>
      <c r="I66" s="23">
        <f>IF(H66="","",IFERROR(VLOOKUP(IF(G66="","без отметки",G66),'Настройки'!$A$8:$B$10,2,FALSE),1))</f>
        <v/>
      </c>
      <c r="J66" s="10">
        <f>IF(H66="","",C66*I66)</f>
        <v/>
      </c>
      <c r="K66" s="24">
        <f>IF(H66="","",IF(H66&lt;$B$7,"нужна дата",IF(H66&lt;'БДДС'!$B$8,"до начала бюджета",IF(H66&gt;=EDATE('БДДС'!$B$8,12),"за горизонтом",DATE(YEAR(H66),MONTH(H66),1)))))</f>
        <v/>
      </c>
    </row>
    <row r="67">
      <c r="A67" s="20" t="n"/>
      <c r="B67" s="20" t="n"/>
      <c r="C67" s="16" t="n"/>
      <c r="D67" s="5" t="n"/>
      <c r="E67" s="21" t="n"/>
      <c r="F67" s="5" t="n"/>
      <c r="G67" s="21" t="n"/>
      <c r="H67" s="22">
        <f>IF(OR(A67="",C67=""),"",IF(F67&lt;&gt;"",F67,IF(D67="","",D67+N(E67))))</f>
        <v/>
      </c>
      <c r="I67" s="23">
        <f>IF(H67="","",IFERROR(VLOOKUP(IF(G67="","без отметки",G67),'Настройки'!$A$8:$B$10,2,FALSE),1))</f>
        <v/>
      </c>
      <c r="J67" s="10">
        <f>IF(H67="","",C67*I67)</f>
        <v/>
      </c>
      <c r="K67" s="24">
        <f>IF(H67="","",IF(H67&lt;$B$7,"нужна дата",IF(H67&lt;'БДДС'!$B$8,"до начала бюджета",IF(H67&gt;=EDATE('БДДС'!$B$8,12),"за горизонтом",DATE(YEAR(H67),MONTH(H67),1)))))</f>
        <v/>
      </c>
    </row>
    <row r="68">
      <c r="A68" s="20" t="n"/>
      <c r="B68" s="20" t="n"/>
      <c r="C68" s="16" t="n"/>
      <c r="D68" s="5" t="n"/>
      <c r="E68" s="21" t="n"/>
      <c r="F68" s="5" t="n"/>
      <c r="G68" s="21" t="n"/>
      <c r="H68" s="22">
        <f>IF(OR(A68="",C68=""),"",IF(F68&lt;&gt;"",F68,IF(D68="","",D68+N(E68))))</f>
        <v/>
      </c>
      <c r="I68" s="23">
        <f>IF(H68="","",IFERROR(VLOOKUP(IF(G68="","без отметки",G68),'Настройки'!$A$8:$B$10,2,FALSE),1))</f>
        <v/>
      </c>
      <c r="J68" s="10">
        <f>IF(H68="","",C68*I68)</f>
        <v/>
      </c>
      <c r="K68" s="24">
        <f>IF(H68="","",IF(H68&lt;$B$7,"нужна дата",IF(H68&lt;'БДДС'!$B$8,"до начала бюджета",IF(H68&gt;=EDATE('БДДС'!$B$8,12),"за горизонтом",DATE(YEAR(H68),MONTH(H68),1)))))</f>
        <v/>
      </c>
    </row>
    <row r="69">
      <c r="A69" s="20" t="n"/>
      <c r="B69" s="20" t="n"/>
      <c r="C69" s="16" t="n"/>
      <c r="D69" s="5" t="n"/>
      <c r="E69" s="21" t="n"/>
      <c r="F69" s="5" t="n"/>
      <c r="G69" s="21" t="n"/>
      <c r="H69" s="22">
        <f>IF(OR(A69="",C69=""),"",IF(F69&lt;&gt;"",F69,IF(D69="","",D69+N(E69))))</f>
        <v/>
      </c>
      <c r="I69" s="23">
        <f>IF(H69="","",IFERROR(VLOOKUP(IF(G69="","без отметки",G69),'Настройки'!$A$8:$B$10,2,FALSE),1))</f>
        <v/>
      </c>
      <c r="J69" s="10">
        <f>IF(H69="","",C69*I69)</f>
        <v/>
      </c>
      <c r="K69" s="24">
        <f>IF(H69="","",IF(H69&lt;$B$7,"нужна дата",IF(H69&lt;'БДДС'!$B$8,"до начала бюджета",IF(H69&gt;=EDATE('БДДС'!$B$8,12),"за горизонтом",DATE(YEAR(H69),MONTH(H69),1)))))</f>
        <v/>
      </c>
    </row>
    <row r="70">
      <c r="A70" s="20" t="n"/>
      <c r="B70" s="20" t="n"/>
      <c r="C70" s="16" t="n"/>
      <c r="D70" s="5" t="n"/>
      <c r="E70" s="21" t="n"/>
      <c r="F70" s="5" t="n"/>
      <c r="G70" s="21" t="n"/>
      <c r="H70" s="22">
        <f>IF(OR(A70="",C70=""),"",IF(F70&lt;&gt;"",F70,IF(D70="","",D70+N(E70))))</f>
        <v/>
      </c>
      <c r="I70" s="23">
        <f>IF(H70="","",IFERROR(VLOOKUP(IF(G70="","без отметки",G70),'Настройки'!$A$8:$B$10,2,FALSE),1))</f>
        <v/>
      </c>
      <c r="J70" s="10">
        <f>IF(H70="","",C70*I70)</f>
        <v/>
      </c>
      <c r="K70" s="24">
        <f>IF(H70="","",IF(H70&lt;$B$7,"нужна дата",IF(H70&lt;'БДДС'!$B$8,"до начала бюджета",IF(H70&gt;=EDATE('БДДС'!$B$8,12),"за горизонтом",DATE(YEAR(H70),MONTH(H70),1)))))</f>
        <v/>
      </c>
    </row>
    <row r="71">
      <c r="A71" s="20" t="n"/>
      <c r="B71" s="20" t="n"/>
      <c r="C71" s="16" t="n"/>
      <c r="D71" s="5" t="n"/>
      <c r="E71" s="21" t="n"/>
      <c r="F71" s="5" t="n"/>
      <c r="G71" s="21" t="n"/>
      <c r="H71" s="22">
        <f>IF(OR(A71="",C71=""),"",IF(F71&lt;&gt;"",F71,IF(D71="","",D71+N(E71))))</f>
        <v/>
      </c>
      <c r="I71" s="23">
        <f>IF(H71="","",IFERROR(VLOOKUP(IF(G71="","без отметки",G71),'Настройки'!$A$8:$B$10,2,FALSE),1))</f>
        <v/>
      </c>
      <c r="J71" s="10">
        <f>IF(H71="","",C71*I71)</f>
        <v/>
      </c>
      <c r="K71" s="24">
        <f>IF(H71="","",IF(H71&lt;$B$7,"нужна дата",IF(H71&lt;'БДДС'!$B$8,"до начала бюджета",IF(H71&gt;=EDATE('БДДС'!$B$8,12),"за горизонтом",DATE(YEAR(H71),MONTH(H71),1)))))</f>
        <v/>
      </c>
    </row>
    <row r="72">
      <c r="A72" s="20" t="n"/>
      <c r="B72" s="20" t="n"/>
      <c r="C72" s="16" t="n"/>
      <c r="D72" s="5" t="n"/>
      <c r="E72" s="21" t="n"/>
      <c r="F72" s="5" t="n"/>
      <c r="G72" s="21" t="n"/>
      <c r="H72" s="22">
        <f>IF(OR(A72="",C72=""),"",IF(F72&lt;&gt;"",F72,IF(D72="","",D72+N(E72))))</f>
        <v/>
      </c>
      <c r="I72" s="23">
        <f>IF(H72="","",IFERROR(VLOOKUP(IF(G72="","без отметки",G72),'Настройки'!$A$8:$B$10,2,FALSE),1))</f>
        <v/>
      </c>
      <c r="J72" s="10">
        <f>IF(H72="","",C72*I72)</f>
        <v/>
      </c>
      <c r="K72" s="24">
        <f>IF(H72="","",IF(H72&lt;$B$7,"нужна дата",IF(H72&lt;'БДДС'!$B$8,"до начала бюджета",IF(H72&gt;=EDATE('БДДС'!$B$8,12),"за горизонтом",DATE(YEAR(H72),MONTH(H72),1)))))</f>
        <v/>
      </c>
    </row>
    <row r="73">
      <c r="A73" s="20" t="n"/>
      <c r="B73" s="20" t="n"/>
      <c r="C73" s="16" t="n"/>
      <c r="D73" s="5" t="n"/>
      <c r="E73" s="21" t="n"/>
      <c r="F73" s="5" t="n"/>
      <c r="G73" s="21" t="n"/>
      <c r="H73" s="22">
        <f>IF(OR(A73="",C73=""),"",IF(F73&lt;&gt;"",F73,IF(D73="","",D73+N(E73))))</f>
        <v/>
      </c>
      <c r="I73" s="23">
        <f>IF(H73="","",IFERROR(VLOOKUP(IF(G73="","без отметки",G73),'Настройки'!$A$8:$B$10,2,FALSE),1))</f>
        <v/>
      </c>
      <c r="J73" s="10">
        <f>IF(H73="","",C73*I73)</f>
        <v/>
      </c>
      <c r="K73" s="24">
        <f>IF(H73="","",IF(H73&lt;$B$7,"нужна дата",IF(H73&lt;'БДДС'!$B$8,"до начала бюджета",IF(H73&gt;=EDATE('БДДС'!$B$8,12),"за горизонтом",DATE(YEAR(H73),MONTH(H73),1)))))</f>
        <v/>
      </c>
    </row>
    <row r="74">
      <c r="A74" s="20" t="n"/>
      <c r="B74" s="20" t="n"/>
      <c r="C74" s="16" t="n"/>
      <c r="D74" s="5" t="n"/>
      <c r="E74" s="21" t="n"/>
      <c r="F74" s="5" t="n"/>
      <c r="G74" s="21" t="n"/>
      <c r="H74" s="22">
        <f>IF(OR(A74="",C74=""),"",IF(F74&lt;&gt;"",F74,IF(D74="","",D74+N(E74))))</f>
        <v/>
      </c>
      <c r="I74" s="23">
        <f>IF(H74="","",IFERROR(VLOOKUP(IF(G74="","без отметки",G74),'Настройки'!$A$8:$B$10,2,FALSE),1))</f>
        <v/>
      </c>
      <c r="J74" s="10">
        <f>IF(H74="","",C74*I74)</f>
        <v/>
      </c>
      <c r="K74" s="24">
        <f>IF(H74="","",IF(H74&lt;$B$7,"нужна дата",IF(H74&lt;'БДДС'!$B$8,"до начала бюджета",IF(H74&gt;=EDATE('БДДС'!$B$8,12),"за горизонтом",DATE(YEAR(H74),MONTH(H74),1)))))</f>
        <v/>
      </c>
    </row>
    <row r="75">
      <c r="A75" s="20" t="n"/>
      <c r="B75" s="20" t="n"/>
      <c r="C75" s="16" t="n"/>
      <c r="D75" s="5" t="n"/>
      <c r="E75" s="21" t="n"/>
      <c r="F75" s="5" t="n"/>
      <c r="G75" s="21" t="n"/>
      <c r="H75" s="22">
        <f>IF(OR(A75="",C75=""),"",IF(F75&lt;&gt;"",F75,IF(D75="","",D75+N(E75))))</f>
        <v/>
      </c>
      <c r="I75" s="23">
        <f>IF(H75="","",IFERROR(VLOOKUP(IF(G75="","без отметки",G75),'Настройки'!$A$8:$B$10,2,FALSE),1))</f>
        <v/>
      </c>
      <c r="J75" s="10">
        <f>IF(H75="","",C75*I75)</f>
        <v/>
      </c>
      <c r="K75" s="24">
        <f>IF(H75="","",IF(H75&lt;$B$7,"нужна дата",IF(H75&lt;'БДДС'!$B$8,"до начала бюджета",IF(H75&gt;=EDATE('БДДС'!$B$8,12),"за горизонтом",DATE(YEAR(H75),MONTH(H75),1)))))</f>
        <v/>
      </c>
    </row>
    <row r="76">
      <c r="A76" s="20" t="n"/>
      <c r="B76" s="20" t="n"/>
      <c r="C76" s="16" t="n"/>
      <c r="D76" s="5" t="n"/>
      <c r="E76" s="21" t="n"/>
      <c r="F76" s="5" t="n"/>
      <c r="G76" s="21" t="n"/>
      <c r="H76" s="22">
        <f>IF(OR(A76="",C76=""),"",IF(F76&lt;&gt;"",F76,IF(D76="","",D76+N(E76))))</f>
        <v/>
      </c>
      <c r="I76" s="23">
        <f>IF(H76="","",IFERROR(VLOOKUP(IF(G76="","без отметки",G76),'Настройки'!$A$8:$B$10,2,FALSE),1))</f>
        <v/>
      </c>
      <c r="J76" s="10">
        <f>IF(H76="","",C76*I76)</f>
        <v/>
      </c>
      <c r="K76" s="24">
        <f>IF(H76="","",IF(H76&lt;$B$7,"нужна дата",IF(H76&lt;'БДДС'!$B$8,"до начала бюджета",IF(H76&gt;=EDATE('БДДС'!$B$8,12),"за горизонтом",DATE(YEAR(H76),MONTH(H76),1)))))</f>
        <v/>
      </c>
    </row>
    <row r="77">
      <c r="A77" s="20" t="n"/>
      <c r="B77" s="20" t="n"/>
      <c r="C77" s="16" t="n"/>
      <c r="D77" s="5" t="n"/>
      <c r="E77" s="21" t="n"/>
      <c r="F77" s="5" t="n"/>
      <c r="G77" s="21" t="n"/>
      <c r="H77" s="22">
        <f>IF(OR(A77="",C77=""),"",IF(F77&lt;&gt;"",F77,IF(D77="","",D77+N(E77))))</f>
        <v/>
      </c>
      <c r="I77" s="23">
        <f>IF(H77="","",IFERROR(VLOOKUP(IF(G77="","без отметки",G77),'Настройки'!$A$8:$B$10,2,FALSE),1))</f>
        <v/>
      </c>
      <c r="J77" s="10">
        <f>IF(H77="","",C77*I77)</f>
        <v/>
      </c>
      <c r="K77" s="24">
        <f>IF(H77="","",IF(H77&lt;$B$7,"нужна дата",IF(H77&lt;'БДДС'!$B$8,"до начала бюджета",IF(H77&gt;=EDATE('БДДС'!$B$8,12),"за горизонтом",DATE(YEAR(H77),MONTH(H77),1)))))</f>
        <v/>
      </c>
    </row>
    <row r="78">
      <c r="A78" s="20" t="n"/>
      <c r="B78" s="20" t="n"/>
      <c r="C78" s="16" t="n"/>
      <c r="D78" s="5" t="n"/>
      <c r="E78" s="21" t="n"/>
      <c r="F78" s="5" t="n"/>
      <c r="G78" s="21" t="n"/>
      <c r="H78" s="22">
        <f>IF(OR(A78="",C78=""),"",IF(F78&lt;&gt;"",F78,IF(D78="","",D78+N(E78))))</f>
        <v/>
      </c>
      <c r="I78" s="23">
        <f>IF(H78="","",IFERROR(VLOOKUP(IF(G78="","без отметки",G78),'Настройки'!$A$8:$B$10,2,FALSE),1))</f>
        <v/>
      </c>
      <c r="J78" s="10">
        <f>IF(H78="","",C78*I78)</f>
        <v/>
      </c>
      <c r="K78" s="24">
        <f>IF(H78="","",IF(H78&lt;$B$7,"нужна дата",IF(H78&lt;'БДДС'!$B$8,"до начала бюджета",IF(H78&gt;=EDATE('БДДС'!$B$8,12),"за горизонтом",DATE(YEAR(H78),MONTH(H78),1)))))</f>
        <v/>
      </c>
    </row>
    <row r="79">
      <c r="A79" s="20" t="n"/>
      <c r="B79" s="20" t="n"/>
      <c r="C79" s="16" t="n"/>
      <c r="D79" s="5" t="n"/>
      <c r="E79" s="21" t="n"/>
      <c r="F79" s="5" t="n"/>
      <c r="G79" s="21" t="n"/>
      <c r="H79" s="22">
        <f>IF(OR(A79="",C79=""),"",IF(F79&lt;&gt;"",F79,IF(D79="","",D79+N(E79))))</f>
        <v/>
      </c>
      <c r="I79" s="23">
        <f>IF(H79="","",IFERROR(VLOOKUP(IF(G79="","без отметки",G79),'Настройки'!$A$8:$B$10,2,FALSE),1))</f>
        <v/>
      </c>
      <c r="J79" s="10">
        <f>IF(H79="","",C79*I79)</f>
        <v/>
      </c>
      <c r="K79" s="24">
        <f>IF(H79="","",IF(H79&lt;$B$7,"нужна дата",IF(H79&lt;'БДДС'!$B$8,"до начала бюджета",IF(H79&gt;=EDATE('БДДС'!$B$8,12),"за горизонтом",DATE(YEAR(H79),MONTH(H79),1)))))</f>
        <v/>
      </c>
    </row>
    <row r="80">
      <c r="A80" s="20" t="n"/>
      <c r="B80" s="20" t="n"/>
      <c r="C80" s="16" t="n"/>
      <c r="D80" s="5" t="n"/>
      <c r="E80" s="21" t="n"/>
      <c r="F80" s="5" t="n"/>
      <c r="G80" s="21" t="n"/>
      <c r="H80" s="22">
        <f>IF(OR(A80="",C80=""),"",IF(F80&lt;&gt;"",F80,IF(D80="","",D80+N(E80))))</f>
        <v/>
      </c>
      <c r="I80" s="23">
        <f>IF(H80="","",IFERROR(VLOOKUP(IF(G80="","без отметки",G80),'Настройки'!$A$8:$B$10,2,FALSE),1))</f>
        <v/>
      </c>
      <c r="J80" s="10">
        <f>IF(H80="","",C80*I80)</f>
        <v/>
      </c>
      <c r="K80" s="24">
        <f>IF(H80="","",IF(H80&lt;$B$7,"нужна дата",IF(H80&lt;'БДДС'!$B$8,"до начала бюджета",IF(H80&gt;=EDATE('БДДС'!$B$8,12),"за горизонтом",DATE(YEAR(H80),MONTH(H80),1)))))</f>
        <v/>
      </c>
    </row>
    <row r="81">
      <c r="A81" s="20" t="n"/>
      <c r="B81" s="20" t="n"/>
      <c r="C81" s="16" t="n"/>
      <c r="D81" s="5" t="n"/>
      <c r="E81" s="21" t="n"/>
      <c r="F81" s="5" t="n"/>
      <c r="G81" s="21" t="n"/>
      <c r="H81" s="22">
        <f>IF(OR(A81="",C81=""),"",IF(F81&lt;&gt;"",F81,IF(D81="","",D81+N(E81))))</f>
        <v/>
      </c>
      <c r="I81" s="23">
        <f>IF(H81="","",IFERROR(VLOOKUP(IF(G81="","без отметки",G81),'Настройки'!$A$8:$B$10,2,FALSE),1))</f>
        <v/>
      </c>
      <c r="J81" s="10">
        <f>IF(H81="","",C81*I81)</f>
        <v/>
      </c>
      <c r="K81" s="24">
        <f>IF(H81="","",IF(H81&lt;$B$7,"нужна дата",IF(H81&lt;'БДДС'!$B$8,"до начала бюджета",IF(H81&gt;=EDATE('БДДС'!$B$8,12),"за горизонтом",DATE(YEAR(H81),MONTH(H81),1)))))</f>
        <v/>
      </c>
    </row>
    <row r="82">
      <c r="A82" s="20" t="n"/>
      <c r="B82" s="20" t="n"/>
      <c r="C82" s="16" t="n"/>
      <c r="D82" s="5" t="n"/>
      <c r="E82" s="21" t="n"/>
      <c r="F82" s="5" t="n"/>
      <c r="G82" s="21" t="n"/>
      <c r="H82" s="22">
        <f>IF(OR(A82="",C82=""),"",IF(F82&lt;&gt;"",F82,IF(D82="","",D82+N(E82))))</f>
        <v/>
      </c>
      <c r="I82" s="23">
        <f>IF(H82="","",IFERROR(VLOOKUP(IF(G82="","без отметки",G82),'Настройки'!$A$8:$B$10,2,FALSE),1))</f>
        <v/>
      </c>
      <c r="J82" s="10">
        <f>IF(H82="","",C82*I82)</f>
        <v/>
      </c>
      <c r="K82" s="24">
        <f>IF(H82="","",IF(H82&lt;$B$7,"нужна дата",IF(H82&lt;'БДДС'!$B$8,"до начала бюджета",IF(H82&gt;=EDATE('БДДС'!$B$8,12),"за горизонтом",DATE(YEAR(H82),MONTH(H82),1)))))</f>
        <v/>
      </c>
    </row>
    <row r="83">
      <c r="A83" s="20" t="n"/>
      <c r="B83" s="20" t="n"/>
      <c r="C83" s="16" t="n"/>
      <c r="D83" s="5" t="n"/>
      <c r="E83" s="21" t="n"/>
      <c r="F83" s="5" t="n"/>
      <c r="G83" s="21" t="n"/>
      <c r="H83" s="22">
        <f>IF(OR(A83="",C83=""),"",IF(F83&lt;&gt;"",F83,IF(D83="","",D83+N(E83))))</f>
        <v/>
      </c>
      <c r="I83" s="23">
        <f>IF(H83="","",IFERROR(VLOOKUP(IF(G83="","без отметки",G83),'Настройки'!$A$8:$B$10,2,FALSE),1))</f>
        <v/>
      </c>
      <c r="J83" s="10">
        <f>IF(H83="","",C83*I83)</f>
        <v/>
      </c>
      <c r="K83" s="24">
        <f>IF(H83="","",IF(H83&lt;$B$7,"нужна дата",IF(H83&lt;'БДДС'!$B$8,"до начала бюджета",IF(H83&gt;=EDATE('БДДС'!$B$8,12),"за горизонтом",DATE(YEAR(H83),MONTH(H83),1)))))</f>
        <v/>
      </c>
    </row>
    <row r="84">
      <c r="A84" s="20" t="n"/>
      <c r="B84" s="20" t="n"/>
      <c r="C84" s="16" t="n"/>
      <c r="D84" s="5" t="n"/>
      <c r="E84" s="21" t="n"/>
      <c r="F84" s="5" t="n"/>
      <c r="G84" s="21" t="n"/>
      <c r="H84" s="22">
        <f>IF(OR(A84="",C84=""),"",IF(F84&lt;&gt;"",F84,IF(D84="","",D84+N(E84))))</f>
        <v/>
      </c>
      <c r="I84" s="23">
        <f>IF(H84="","",IFERROR(VLOOKUP(IF(G84="","без отметки",G84),'Настройки'!$A$8:$B$10,2,FALSE),1))</f>
        <v/>
      </c>
      <c r="J84" s="10">
        <f>IF(H84="","",C84*I84)</f>
        <v/>
      </c>
      <c r="K84" s="24">
        <f>IF(H84="","",IF(H84&lt;$B$7,"нужна дата",IF(H84&lt;'БДДС'!$B$8,"до начала бюджета",IF(H84&gt;=EDATE('БДДС'!$B$8,12),"за горизонтом",DATE(YEAR(H84),MONTH(H84),1)))))</f>
        <v/>
      </c>
    </row>
    <row r="85">
      <c r="A85" s="20" t="n"/>
      <c r="B85" s="20" t="n"/>
      <c r="C85" s="16" t="n"/>
      <c r="D85" s="5" t="n"/>
      <c r="E85" s="21" t="n"/>
      <c r="F85" s="5" t="n"/>
      <c r="G85" s="21" t="n"/>
      <c r="H85" s="22">
        <f>IF(OR(A85="",C85=""),"",IF(F85&lt;&gt;"",F85,IF(D85="","",D85+N(E85))))</f>
        <v/>
      </c>
      <c r="I85" s="23">
        <f>IF(H85="","",IFERROR(VLOOKUP(IF(G85="","без отметки",G85),'Настройки'!$A$8:$B$10,2,FALSE),1))</f>
        <v/>
      </c>
      <c r="J85" s="10">
        <f>IF(H85="","",C85*I85)</f>
        <v/>
      </c>
      <c r="K85" s="24">
        <f>IF(H85="","",IF(H85&lt;$B$7,"нужна дата",IF(H85&lt;'БДДС'!$B$8,"до начала бюджета",IF(H85&gt;=EDATE('БДДС'!$B$8,12),"за горизонтом",DATE(YEAR(H85),MONTH(H85),1)))))</f>
        <v/>
      </c>
    </row>
    <row r="86">
      <c r="A86" s="20" t="n"/>
      <c r="B86" s="20" t="n"/>
      <c r="C86" s="16" t="n"/>
      <c r="D86" s="5" t="n"/>
      <c r="E86" s="21" t="n"/>
      <c r="F86" s="5" t="n"/>
      <c r="G86" s="21" t="n"/>
      <c r="H86" s="22">
        <f>IF(OR(A86="",C86=""),"",IF(F86&lt;&gt;"",F86,IF(D86="","",D86+N(E86))))</f>
        <v/>
      </c>
      <c r="I86" s="23">
        <f>IF(H86="","",IFERROR(VLOOKUP(IF(G86="","без отметки",G86),'Настройки'!$A$8:$B$10,2,FALSE),1))</f>
        <v/>
      </c>
      <c r="J86" s="10">
        <f>IF(H86="","",C86*I86)</f>
        <v/>
      </c>
      <c r="K86" s="24">
        <f>IF(H86="","",IF(H86&lt;$B$7,"нужна дата",IF(H86&lt;'БДДС'!$B$8,"до начала бюджета",IF(H86&gt;=EDATE('БДДС'!$B$8,12),"за горизонтом",DATE(YEAR(H86),MONTH(H86),1)))))</f>
        <v/>
      </c>
    </row>
    <row r="87">
      <c r="A87" s="20" t="n"/>
      <c r="B87" s="20" t="n"/>
      <c r="C87" s="16" t="n"/>
      <c r="D87" s="5" t="n"/>
      <c r="E87" s="21" t="n"/>
      <c r="F87" s="5" t="n"/>
      <c r="G87" s="21" t="n"/>
      <c r="H87" s="22">
        <f>IF(OR(A87="",C87=""),"",IF(F87&lt;&gt;"",F87,IF(D87="","",D87+N(E87))))</f>
        <v/>
      </c>
      <c r="I87" s="23">
        <f>IF(H87="","",IFERROR(VLOOKUP(IF(G87="","без отметки",G87),'Настройки'!$A$8:$B$10,2,FALSE),1))</f>
        <v/>
      </c>
      <c r="J87" s="10">
        <f>IF(H87="","",C87*I87)</f>
        <v/>
      </c>
      <c r="K87" s="24">
        <f>IF(H87="","",IF(H87&lt;$B$7,"нужна дата",IF(H87&lt;'БДДС'!$B$8,"до начала бюджета",IF(H87&gt;=EDATE('БДДС'!$B$8,12),"за горизонтом",DATE(YEAR(H87),MONTH(H87),1)))))</f>
        <v/>
      </c>
    </row>
    <row r="88">
      <c r="A88" s="20" t="n"/>
      <c r="B88" s="20" t="n"/>
      <c r="C88" s="16" t="n"/>
      <c r="D88" s="5" t="n"/>
      <c r="E88" s="21" t="n"/>
      <c r="F88" s="5" t="n"/>
      <c r="G88" s="21" t="n"/>
      <c r="H88" s="22">
        <f>IF(OR(A88="",C88=""),"",IF(F88&lt;&gt;"",F88,IF(D88="","",D88+N(E88))))</f>
        <v/>
      </c>
      <c r="I88" s="23">
        <f>IF(H88="","",IFERROR(VLOOKUP(IF(G88="","без отметки",G88),'Настройки'!$A$8:$B$10,2,FALSE),1))</f>
        <v/>
      </c>
      <c r="J88" s="10">
        <f>IF(H88="","",C88*I88)</f>
        <v/>
      </c>
      <c r="K88" s="24">
        <f>IF(H88="","",IF(H88&lt;$B$7,"нужна дата",IF(H88&lt;'БДДС'!$B$8,"до начала бюджета",IF(H88&gt;=EDATE('БДДС'!$B$8,12),"за горизонтом",DATE(YEAR(H88),MONTH(H88),1)))))</f>
        <v/>
      </c>
    </row>
    <row r="89">
      <c r="A89" s="20" t="n"/>
      <c r="B89" s="20" t="n"/>
      <c r="C89" s="16" t="n"/>
      <c r="D89" s="5" t="n"/>
      <c r="E89" s="21" t="n"/>
      <c r="F89" s="5" t="n"/>
      <c r="G89" s="21" t="n"/>
      <c r="H89" s="22">
        <f>IF(OR(A89="",C89=""),"",IF(F89&lt;&gt;"",F89,IF(D89="","",D89+N(E89))))</f>
        <v/>
      </c>
      <c r="I89" s="23">
        <f>IF(H89="","",IFERROR(VLOOKUP(IF(G89="","без отметки",G89),'Настройки'!$A$8:$B$10,2,FALSE),1))</f>
        <v/>
      </c>
      <c r="J89" s="10">
        <f>IF(H89="","",C89*I89)</f>
        <v/>
      </c>
      <c r="K89" s="24">
        <f>IF(H89="","",IF(H89&lt;$B$7,"нужна дата",IF(H89&lt;'БДДС'!$B$8,"до начала бюджета",IF(H89&gt;=EDATE('БДДС'!$B$8,12),"за горизонтом",DATE(YEAR(H89),MONTH(H89),1)))))</f>
        <v/>
      </c>
    </row>
    <row r="90">
      <c r="A90" s="20" t="n"/>
      <c r="B90" s="20" t="n"/>
      <c r="C90" s="16" t="n"/>
      <c r="D90" s="5" t="n"/>
      <c r="E90" s="21" t="n"/>
      <c r="F90" s="5" t="n"/>
      <c r="G90" s="21" t="n"/>
      <c r="H90" s="22">
        <f>IF(OR(A90="",C90=""),"",IF(F90&lt;&gt;"",F90,IF(D90="","",D90+N(E90))))</f>
        <v/>
      </c>
      <c r="I90" s="23">
        <f>IF(H90="","",IFERROR(VLOOKUP(IF(G90="","без отметки",G90),'Настройки'!$A$8:$B$10,2,FALSE),1))</f>
        <v/>
      </c>
      <c r="J90" s="10">
        <f>IF(H90="","",C90*I90)</f>
        <v/>
      </c>
      <c r="K90" s="24">
        <f>IF(H90="","",IF(H90&lt;$B$7,"нужна дата",IF(H90&lt;'БДДС'!$B$8,"до начала бюджета",IF(H90&gt;=EDATE('БДДС'!$B$8,12),"за горизонтом",DATE(YEAR(H90),MONTH(H90),1)))))</f>
        <v/>
      </c>
    </row>
    <row r="91">
      <c r="A91" s="20" t="n"/>
      <c r="B91" s="20" t="n"/>
      <c r="C91" s="16" t="n"/>
      <c r="D91" s="5" t="n"/>
      <c r="E91" s="21" t="n"/>
      <c r="F91" s="5" t="n"/>
      <c r="G91" s="21" t="n"/>
      <c r="H91" s="22">
        <f>IF(OR(A91="",C91=""),"",IF(F91&lt;&gt;"",F91,IF(D91="","",D91+N(E91))))</f>
        <v/>
      </c>
      <c r="I91" s="23">
        <f>IF(H91="","",IFERROR(VLOOKUP(IF(G91="","без отметки",G91),'Настройки'!$A$8:$B$10,2,FALSE),1))</f>
        <v/>
      </c>
      <c r="J91" s="10">
        <f>IF(H91="","",C91*I91)</f>
        <v/>
      </c>
      <c r="K91" s="24">
        <f>IF(H91="","",IF(H91&lt;$B$7,"нужна дата",IF(H91&lt;'БДДС'!$B$8,"до начала бюджета",IF(H91&gt;=EDATE('БДДС'!$B$8,12),"за горизонтом",DATE(YEAR(H91),MONTH(H91),1)))))</f>
        <v/>
      </c>
    </row>
    <row r="92">
      <c r="A92" s="20" t="n"/>
      <c r="B92" s="20" t="n"/>
      <c r="C92" s="16" t="n"/>
      <c r="D92" s="5" t="n"/>
      <c r="E92" s="21" t="n"/>
      <c r="F92" s="5" t="n"/>
      <c r="G92" s="21" t="n"/>
      <c r="H92" s="22">
        <f>IF(OR(A92="",C92=""),"",IF(F92&lt;&gt;"",F92,IF(D92="","",D92+N(E92))))</f>
        <v/>
      </c>
      <c r="I92" s="23">
        <f>IF(H92="","",IFERROR(VLOOKUP(IF(G92="","без отметки",G92),'Настройки'!$A$8:$B$10,2,FALSE),1))</f>
        <v/>
      </c>
      <c r="J92" s="10">
        <f>IF(H92="","",C92*I92)</f>
        <v/>
      </c>
      <c r="K92" s="24">
        <f>IF(H92="","",IF(H92&lt;$B$7,"нужна дата",IF(H92&lt;'БДДС'!$B$8,"до начала бюджета",IF(H92&gt;=EDATE('БДДС'!$B$8,12),"за горизонтом",DATE(YEAR(H92),MONTH(H92),1)))))</f>
        <v/>
      </c>
    </row>
    <row r="93">
      <c r="A93" s="20" t="n"/>
      <c r="B93" s="20" t="n"/>
      <c r="C93" s="16" t="n"/>
      <c r="D93" s="5" t="n"/>
      <c r="E93" s="21" t="n"/>
      <c r="F93" s="5" t="n"/>
      <c r="G93" s="21" t="n"/>
      <c r="H93" s="22">
        <f>IF(OR(A93="",C93=""),"",IF(F93&lt;&gt;"",F93,IF(D93="","",D93+N(E93))))</f>
        <v/>
      </c>
      <c r="I93" s="23">
        <f>IF(H93="","",IFERROR(VLOOKUP(IF(G93="","без отметки",G93),'Настройки'!$A$8:$B$10,2,FALSE),1))</f>
        <v/>
      </c>
      <c r="J93" s="10">
        <f>IF(H93="","",C93*I93)</f>
        <v/>
      </c>
      <c r="K93" s="24">
        <f>IF(H93="","",IF(H93&lt;$B$7,"нужна дата",IF(H93&lt;'БДДС'!$B$8,"до начала бюджета",IF(H93&gt;=EDATE('БДДС'!$B$8,12),"за горизонтом",DATE(YEAR(H93),MONTH(H93),1)))))</f>
        <v/>
      </c>
    </row>
    <row r="94">
      <c r="A94" s="20" t="n"/>
      <c r="B94" s="20" t="n"/>
      <c r="C94" s="16" t="n"/>
      <c r="D94" s="5" t="n"/>
      <c r="E94" s="21" t="n"/>
      <c r="F94" s="5" t="n"/>
      <c r="G94" s="21" t="n"/>
      <c r="H94" s="22">
        <f>IF(OR(A94="",C94=""),"",IF(F94&lt;&gt;"",F94,IF(D94="","",D94+N(E94))))</f>
        <v/>
      </c>
      <c r="I94" s="23">
        <f>IF(H94="","",IFERROR(VLOOKUP(IF(G94="","без отметки",G94),'Настройки'!$A$8:$B$10,2,FALSE),1))</f>
        <v/>
      </c>
      <c r="J94" s="10">
        <f>IF(H94="","",C94*I94)</f>
        <v/>
      </c>
      <c r="K94" s="24">
        <f>IF(H94="","",IF(H94&lt;$B$7,"нужна дата",IF(H94&lt;'БДДС'!$B$8,"до начала бюджета",IF(H94&gt;=EDATE('БДДС'!$B$8,12),"за горизонтом",DATE(YEAR(H94),MONTH(H94),1)))))</f>
        <v/>
      </c>
    </row>
    <row r="95">
      <c r="A95" s="20" t="n"/>
      <c r="B95" s="20" t="n"/>
      <c r="C95" s="16" t="n"/>
      <c r="D95" s="5" t="n"/>
      <c r="E95" s="21" t="n"/>
      <c r="F95" s="5" t="n"/>
      <c r="G95" s="21" t="n"/>
      <c r="H95" s="22">
        <f>IF(OR(A95="",C95=""),"",IF(F95&lt;&gt;"",F95,IF(D95="","",D95+N(E95))))</f>
        <v/>
      </c>
      <c r="I95" s="23">
        <f>IF(H95="","",IFERROR(VLOOKUP(IF(G95="","без отметки",G95),'Настройки'!$A$8:$B$10,2,FALSE),1))</f>
        <v/>
      </c>
      <c r="J95" s="10">
        <f>IF(H95="","",C95*I95)</f>
        <v/>
      </c>
      <c r="K95" s="24">
        <f>IF(H95="","",IF(H95&lt;$B$7,"нужна дата",IF(H95&lt;'БДДС'!$B$8,"до начала бюджета",IF(H95&gt;=EDATE('БДДС'!$B$8,12),"за горизонтом",DATE(YEAR(H95),MONTH(H95),1)))))</f>
        <v/>
      </c>
    </row>
    <row r="96">
      <c r="A96" s="20" t="n"/>
      <c r="B96" s="20" t="n"/>
      <c r="C96" s="16" t="n"/>
      <c r="D96" s="5" t="n"/>
      <c r="E96" s="21" t="n"/>
      <c r="F96" s="5" t="n"/>
      <c r="G96" s="21" t="n"/>
      <c r="H96" s="22">
        <f>IF(OR(A96="",C96=""),"",IF(F96&lt;&gt;"",F96,IF(D96="","",D96+N(E96))))</f>
        <v/>
      </c>
      <c r="I96" s="23">
        <f>IF(H96="","",IFERROR(VLOOKUP(IF(G96="","без отметки",G96),'Настройки'!$A$8:$B$10,2,FALSE),1))</f>
        <v/>
      </c>
      <c r="J96" s="10">
        <f>IF(H96="","",C96*I96)</f>
        <v/>
      </c>
      <c r="K96" s="24">
        <f>IF(H96="","",IF(H96&lt;$B$7,"нужна дата",IF(H96&lt;'БДДС'!$B$8,"до начала бюджета",IF(H96&gt;=EDATE('БДДС'!$B$8,12),"за горизонтом",DATE(YEAR(H96),MONTH(H96),1)))))</f>
        <v/>
      </c>
    </row>
    <row r="97">
      <c r="A97" s="20" t="n"/>
      <c r="B97" s="20" t="n"/>
      <c r="C97" s="16" t="n"/>
      <c r="D97" s="5" t="n"/>
      <c r="E97" s="21" t="n"/>
      <c r="F97" s="5" t="n"/>
      <c r="G97" s="21" t="n"/>
      <c r="H97" s="22">
        <f>IF(OR(A97="",C97=""),"",IF(F97&lt;&gt;"",F97,IF(D97="","",D97+N(E97))))</f>
        <v/>
      </c>
      <c r="I97" s="23">
        <f>IF(H97="","",IFERROR(VLOOKUP(IF(G97="","без отметки",G97),'Настройки'!$A$8:$B$10,2,FALSE),1))</f>
        <v/>
      </c>
      <c r="J97" s="10">
        <f>IF(H97="","",C97*I97)</f>
        <v/>
      </c>
      <c r="K97" s="24">
        <f>IF(H97="","",IF(H97&lt;$B$7,"нужна дата",IF(H97&lt;'БДДС'!$B$8,"до начала бюджета",IF(H97&gt;=EDATE('БДДС'!$B$8,12),"за горизонтом",DATE(YEAR(H97),MONTH(H97),1)))))</f>
        <v/>
      </c>
    </row>
    <row r="98">
      <c r="A98" s="20" t="n"/>
      <c r="B98" s="20" t="n"/>
      <c r="C98" s="16" t="n"/>
      <c r="D98" s="5" t="n"/>
      <c r="E98" s="21" t="n"/>
      <c r="F98" s="5" t="n"/>
      <c r="G98" s="21" t="n"/>
      <c r="H98" s="22">
        <f>IF(OR(A98="",C98=""),"",IF(F98&lt;&gt;"",F98,IF(D98="","",D98+N(E98))))</f>
        <v/>
      </c>
      <c r="I98" s="23">
        <f>IF(H98="","",IFERROR(VLOOKUP(IF(G98="","без отметки",G98),'Настройки'!$A$8:$B$10,2,FALSE),1))</f>
        <v/>
      </c>
      <c r="J98" s="10">
        <f>IF(H98="","",C98*I98)</f>
        <v/>
      </c>
      <c r="K98" s="24">
        <f>IF(H98="","",IF(H98&lt;$B$7,"нужна дата",IF(H98&lt;'БДДС'!$B$8,"до начала бюджета",IF(H98&gt;=EDATE('БДДС'!$B$8,12),"за горизонтом",DATE(YEAR(H98),MONTH(H98),1)))))</f>
        <v/>
      </c>
    </row>
    <row r="99">
      <c r="A99" s="20" t="n"/>
      <c r="B99" s="20" t="n"/>
      <c r="C99" s="16" t="n"/>
      <c r="D99" s="5" t="n"/>
      <c r="E99" s="21" t="n"/>
      <c r="F99" s="5" t="n"/>
      <c r="G99" s="21" t="n"/>
      <c r="H99" s="22">
        <f>IF(OR(A99="",C99=""),"",IF(F99&lt;&gt;"",F99,IF(D99="","",D99+N(E99))))</f>
        <v/>
      </c>
      <c r="I99" s="23">
        <f>IF(H99="","",IFERROR(VLOOKUP(IF(G99="","без отметки",G99),'Настройки'!$A$8:$B$10,2,FALSE),1))</f>
        <v/>
      </c>
      <c r="J99" s="10">
        <f>IF(H99="","",C99*I99)</f>
        <v/>
      </c>
      <c r="K99" s="24">
        <f>IF(H99="","",IF(H99&lt;$B$7,"нужна дата",IF(H99&lt;'БДДС'!$B$8,"до начала бюджета",IF(H99&gt;=EDATE('БДДС'!$B$8,12),"за горизонтом",DATE(YEAR(H99),MONTH(H99),1)))))</f>
        <v/>
      </c>
    </row>
    <row r="100">
      <c r="A100" s="20" t="n"/>
      <c r="B100" s="20" t="n"/>
      <c r="C100" s="16" t="n"/>
      <c r="D100" s="5" t="n"/>
      <c r="E100" s="21" t="n"/>
      <c r="F100" s="5" t="n"/>
      <c r="G100" s="21" t="n"/>
      <c r="H100" s="22">
        <f>IF(OR(A100="",C100=""),"",IF(F100&lt;&gt;"",F100,IF(D100="","",D100+N(E100))))</f>
        <v/>
      </c>
      <c r="I100" s="23">
        <f>IF(H100="","",IFERROR(VLOOKUP(IF(G100="","без отметки",G100),'Настройки'!$A$8:$B$10,2,FALSE),1))</f>
        <v/>
      </c>
      <c r="J100" s="10">
        <f>IF(H100="","",C100*I100)</f>
        <v/>
      </c>
      <c r="K100" s="24">
        <f>IF(H100="","",IF(H100&lt;$B$7,"нужна дата",IF(H100&lt;'БДДС'!$B$8,"до начала бюджета",IF(H100&gt;=EDATE('БДДС'!$B$8,12),"за горизонтом",DATE(YEAR(H100),MONTH(H100),1)))))</f>
        <v/>
      </c>
    </row>
    <row r="101">
      <c r="A101" s="20" t="n"/>
      <c r="B101" s="20" t="n"/>
      <c r="C101" s="16" t="n"/>
      <c r="D101" s="5" t="n"/>
      <c r="E101" s="21" t="n"/>
      <c r="F101" s="5" t="n"/>
      <c r="G101" s="21" t="n"/>
      <c r="H101" s="22">
        <f>IF(OR(A101="",C101=""),"",IF(F101&lt;&gt;"",F101,IF(D101="","",D101+N(E101))))</f>
        <v/>
      </c>
      <c r="I101" s="23">
        <f>IF(H101="","",IFERROR(VLOOKUP(IF(G101="","без отметки",G101),'Настройки'!$A$8:$B$10,2,FALSE),1))</f>
        <v/>
      </c>
      <c r="J101" s="10">
        <f>IF(H101="","",C101*I101)</f>
        <v/>
      </c>
      <c r="K101" s="24">
        <f>IF(H101="","",IF(H101&lt;$B$7,"нужна дата",IF(H101&lt;'БДДС'!$B$8,"до начала бюджета",IF(H101&gt;=EDATE('БДДС'!$B$8,12),"за горизонтом",DATE(YEAR(H101),MONTH(H101),1)))))</f>
        <v/>
      </c>
    </row>
    <row r="102">
      <c r="A102" s="20" t="n"/>
      <c r="B102" s="20" t="n"/>
      <c r="C102" s="16" t="n"/>
      <c r="D102" s="5" t="n"/>
      <c r="E102" s="21" t="n"/>
      <c r="F102" s="5" t="n"/>
      <c r="G102" s="21" t="n"/>
      <c r="H102" s="22">
        <f>IF(OR(A102="",C102=""),"",IF(F102&lt;&gt;"",F102,IF(D102="","",D102+N(E102))))</f>
        <v/>
      </c>
      <c r="I102" s="23">
        <f>IF(H102="","",IFERROR(VLOOKUP(IF(G102="","без отметки",G102),'Настройки'!$A$8:$B$10,2,FALSE),1))</f>
        <v/>
      </c>
      <c r="J102" s="10">
        <f>IF(H102="","",C102*I102)</f>
        <v/>
      </c>
      <c r="K102" s="24">
        <f>IF(H102="","",IF(H102&lt;$B$7,"нужна дата",IF(H102&lt;'БДДС'!$B$8,"до начала бюджета",IF(H102&gt;=EDATE('БДДС'!$B$8,12),"за горизонтом",DATE(YEAR(H102),MONTH(H102),1)))))</f>
        <v/>
      </c>
    </row>
    <row r="103">
      <c r="A103" s="20" t="n"/>
      <c r="B103" s="20" t="n"/>
      <c r="C103" s="16" t="n"/>
      <c r="D103" s="5" t="n"/>
      <c r="E103" s="21" t="n"/>
      <c r="F103" s="5" t="n"/>
      <c r="G103" s="21" t="n"/>
      <c r="H103" s="22">
        <f>IF(OR(A103="",C103=""),"",IF(F103&lt;&gt;"",F103,IF(D103="","",D103+N(E103))))</f>
        <v/>
      </c>
      <c r="I103" s="23">
        <f>IF(H103="","",IFERROR(VLOOKUP(IF(G103="","без отметки",G103),'Настройки'!$A$8:$B$10,2,FALSE),1))</f>
        <v/>
      </c>
      <c r="J103" s="10">
        <f>IF(H103="","",C103*I103)</f>
        <v/>
      </c>
      <c r="K103" s="24">
        <f>IF(H103="","",IF(H103&lt;$B$7,"нужна дата",IF(H103&lt;'БДДС'!$B$8,"до начала бюджета",IF(H103&gt;=EDATE('БДДС'!$B$8,12),"за горизонтом",DATE(YEAR(H103),MONTH(H103),1)))))</f>
        <v/>
      </c>
    </row>
    <row r="104">
      <c r="A104" s="20" t="n"/>
      <c r="B104" s="20" t="n"/>
      <c r="C104" s="16" t="n"/>
      <c r="D104" s="5" t="n"/>
      <c r="E104" s="21" t="n"/>
      <c r="F104" s="5" t="n"/>
      <c r="G104" s="21" t="n"/>
      <c r="H104" s="22">
        <f>IF(OR(A104="",C104=""),"",IF(F104&lt;&gt;"",F104,IF(D104="","",D104+N(E104))))</f>
        <v/>
      </c>
      <c r="I104" s="23">
        <f>IF(H104="","",IFERROR(VLOOKUP(IF(G104="","без отметки",G104),'Настройки'!$A$8:$B$10,2,FALSE),1))</f>
        <v/>
      </c>
      <c r="J104" s="10">
        <f>IF(H104="","",C104*I104)</f>
        <v/>
      </c>
      <c r="K104" s="24">
        <f>IF(H104="","",IF(H104&lt;$B$7,"нужна дата",IF(H104&lt;'БДДС'!$B$8,"до начала бюджета",IF(H104&gt;=EDATE('БДДС'!$B$8,12),"за горизонтом",DATE(YEAR(H104),MONTH(H104),1)))))</f>
        <v/>
      </c>
    </row>
    <row r="105">
      <c r="A105" s="20" t="n"/>
      <c r="B105" s="20" t="n"/>
      <c r="C105" s="16" t="n"/>
      <c r="D105" s="5" t="n"/>
      <c r="E105" s="21" t="n"/>
      <c r="F105" s="5" t="n"/>
      <c r="G105" s="21" t="n"/>
      <c r="H105" s="22">
        <f>IF(OR(A105="",C105=""),"",IF(F105&lt;&gt;"",F105,IF(D105="","",D105+N(E105))))</f>
        <v/>
      </c>
      <c r="I105" s="23">
        <f>IF(H105="","",IFERROR(VLOOKUP(IF(G105="","без отметки",G105),'Настройки'!$A$8:$B$10,2,FALSE),1))</f>
        <v/>
      </c>
      <c r="J105" s="10">
        <f>IF(H105="","",C105*I105)</f>
        <v/>
      </c>
      <c r="K105" s="24">
        <f>IF(H105="","",IF(H105&lt;$B$7,"нужна дата",IF(H105&lt;'БДДС'!$B$8,"до начала бюджета",IF(H105&gt;=EDATE('БДДС'!$B$8,12),"за горизонтом",DATE(YEAR(H105),MONTH(H105),1)))))</f>
        <v/>
      </c>
    </row>
    <row r="106">
      <c r="A106" s="20" t="n"/>
      <c r="B106" s="20" t="n"/>
      <c r="C106" s="16" t="n"/>
      <c r="D106" s="5" t="n"/>
      <c r="E106" s="21" t="n"/>
      <c r="F106" s="5" t="n"/>
      <c r="G106" s="21" t="n"/>
      <c r="H106" s="22">
        <f>IF(OR(A106="",C106=""),"",IF(F106&lt;&gt;"",F106,IF(D106="","",D106+N(E106))))</f>
        <v/>
      </c>
      <c r="I106" s="23">
        <f>IF(H106="","",IFERROR(VLOOKUP(IF(G106="","без отметки",G106),'Настройки'!$A$8:$B$10,2,FALSE),1))</f>
        <v/>
      </c>
      <c r="J106" s="10">
        <f>IF(H106="","",C106*I106)</f>
        <v/>
      </c>
      <c r="K106" s="24">
        <f>IF(H106="","",IF(H106&lt;$B$7,"нужна дата",IF(H106&lt;'БДДС'!$B$8,"до начала бюджета",IF(H106&gt;=EDATE('БДДС'!$B$8,12),"за горизонтом",DATE(YEAR(H106),MONTH(H106),1)))))</f>
        <v/>
      </c>
    </row>
    <row r="107">
      <c r="A107" s="20" t="n"/>
      <c r="B107" s="20" t="n"/>
      <c r="C107" s="16" t="n"/>
      <c r="D107" s="5" t="n"/>
      <c r="E107" s="21" t="n"/>
      <c r="F107" s="5" t="n"/>
      <c r="G107" s="21" t="n"/>
      <c r="H107" s="22">
        <f>IF(OR(A107="",C107=""),"",IF(F107&lt;&gt;"",F107,IF(D107="","",D107+N(E107))))</f>
        <v/>
      </c>
      <c r="I107" s="23">
        <f>IF(H107="","",IFERROR(VLOOKUP(IF(G107="","без отметки",G107),'Настройки'!$A$8:$B$10,2,FALSE),1))</f>
        <v/>
      </c>
      <c r="J107" s="10">
        <f>IF(H107="","",C107*I107)</f>
        <v/>
      </c>
      <c r="K107" s="24">
        <f>IF(H107="","",IF(H107&lt;$B$7,"нужна дата",IF(H107&lt;'БДДС'!$B$8,"до начала бюджета",IF(H107&gt;=EDATE('БДДС'!$B$8,12),"за горизонтом",DATE(YEAR(H107),MONTH(H107),1)))))</f>
        <v/>
      </c>
    </row>
    <row r="108">
      <c r="A108" s="20" t="n"/>
      <c r="B108" s="20" t="n"/>
      <c r="C108" s="16" t="n"/>
      <c r="D108" s="5" t="n"/>
      <c r="E108" s="21" t="n"/>
      <c r="F108" s="5" t="n"/>
      <c r="G108" s="21" t="n"/>
      <c r="H108" s="22">
        <f>IF(OR(A108="",C108=""),"",IF(F108&lt;&gt;"",F108,IF(D108="","",D108+N(E108))))</f>
        <v/>
      </c>
      <c r="I108" s="23">
        <f>IF(H108="","",IFERROR(VLOOKUP(IF(G108="","без отметки",G108),'Настройки'!$A$8:$B$10,2,FALSE),1))</f>
        <v/>
      </c>
      <c r="J108" s="10">
        <f>IF(H108="","",C108*I108)</f>
        <v/>
      </c>
      <c r="K108" s="24">
        <f>IF(H108="","",IF(H108&lt;$B$7,"нужна дата",IF(H108&lt;'БДДС'!$B$8,"до начала бюджета",IF(H108&gt;=EDATE('БДДС'!$B$8,12),"за горизонтом",DATE(YEAR(H108),MONTH(H108),1)))))</f>
        <v/>
      </c>
    </row>
    <row r="109">
      <c r="A109" s="20" t="n"/>
      <c r="B109" s="20" t="n"/>
      <c r="C109" s="16" t="n"/>
      <c r="D109" s="5" t="n"/>
      <c r="E109" s="21" t="n"/>
      <c r="F109" s="5" t="n"/>
      <c r="G109" s="21" t="n"/>
      <c r="H109" s="22">
        <f>IF(OR(A109="",C109=""),"",IF(F109&lt;&gt;"",F109,IF(D109="","",D109+N(E109))))</f>
        <v/>
      </c>
      <c r="I109" s="23">
        <f>IF(H109="","",IFERROR(VLOOKUP(IF(G109="","без отметки",G109),'Настройки'!$A$8:$B$10,2,FALSE),1))</f>
        <v/>
      </c>
      <c r="J109" s="10">
        <f>IF(H109="","",C109*I109)</f>
        <v/>
      </c>
      <c r="K109" s="24">
        <f>IF(H109="","",IF(H109&lt;$B$7,"нужна дата",IF(H109&lt;'БДДС'!$B$8,"до начала бюджета",IF(H109&gt;=EDATE('БДДС'!$B$8,12),"за горизонтом",DATE(YEAR(H109),MONTH(H109),1)))))</f>
        <v/>
      </c>
    </row>
    <row r="110">
      <c r="A110" s="20" t="n"/>
      <c r="B110" s="20" t="n"/>
      <c r="C110" s="16" t="n"/>
      <c r="D110" s="5" t="n"/>
      <c r="E110" s="21" t="n"/>
      <c r="F110" s="5" t="n"/>
      <c r="G110" s="21" t="n"/>
      <c r="H110" s="22">
        <f>IF(OR(A110="",C110=""),"",IF(F110&lt;&gt;"",F110,IF(D110="","",D110+N(E110))))</f>
        <v/>
      </c>
      <c r="I110" s="23">
        <f>IF(H110="","",IFERROR(VLOOKUP(IF(G110="","без отметки",G110),'Настройки'!$A$8:$B$10,2,FALSE),1))</f>
        <v/>
      </c>
      <c r="J110" s="10">
        <f>IF(H110="","",C110*I110)</f>
        <v/>
      </c>
      <c r="K110" s="24">
        <f>IF(H110="","",IF(H110&lt;$B$7,"нужна дата",IF(H110&lt;'БДДС'!$B$8,"до начала бюджета",IF(H110&gt;=EDATE('БДДС'!$B$8,12),"за горизонтом",DATE(YEAR(H110),MONTH(H110),1)))))</f>
        <v/>
      </c>
    </row>
    <row r="111">
      <c r="A111" s="20" t="n"/>
      <c r="B111" s="20" t="n"/>
      <c r="C111" s="16" t="n"/>
      <c r="D111" s="5" t="n"/>
      <c r="E111" s="21" t="n"/>
      <c r="F111" s="5" t="n"/>
      <c r="G111" s="21" t="n"/>
      <c r="H111" s="22">
        <f>IF(OR(A111="",C111=""),"",IF(F111&lt;&gt;"",F111,IF(D111="","",D111+N(E111))))</f>
        <v/>
      </c>
      <c r="I111" s="23">
        <f>IF(H111="","",IFERROR(VLOOKUP(IF(G111="","без отметки",G111),'Настройки'!$A$8:$B$10,2,FALSE),1))</f>
        <v/>
      </c>
      <c r="J111" s="10">
        <f>IF(H111="","",C111*I111)</f>
        <v/>
      </c>
      <c r="K111" s="24">
        <f>IF(H111="","",IF(H111&lt;$B$7,"нужна дата",IF(H111&lt;'БДДС'!$B$8,"до начала бюджета",IF(H111&gt;=EDATE('БДДС'!$B$8,12),"за горизонтом",DATE(YEAR(H111),MONTH(H111),1)))))</f>
        <v/>
      </c>
    </row>
    <row r="112">
      <c r="A112" s="20" t="n"/>
      <c r="B112" s="20" t="n"/>
      <c r="C112" s="16" t="n"/>
      <c r="D112" s="5" t="n"/>
      <c r="E112" s="21" t="n"/>
      <c r="F112" s="5" t="n"/>
      <c r="G112" s="21" t="n"/>
      <c r="H112" s="22">
        <f>IF(OR(A112="",C112=""),"",IF(F112&lt;&gt;"",F112,IF(D112="","",D112+N(E112))))</f>
        <v/>
      </c>
      <c r="I112" s="23">
        <f>IF(H112="","",IFERROR(VLOOKUP(IF(G112="","без отметки",G112),'Настройки'!$A$8:$B$10,2,FALSE),1))</f>
        <v/>
      </c>
      <c r="J112" s="10">
        <f>IF(H112="","",C112*I112)</f>
        <v/>
      </c>
      <c r="K112" s="24">
        <f>IF(H112="","",IF(H112&lt;$B$7,"нужна дата",IF(H112&lt;'БДДС'!$B$8,"до начала бюджета",IF(H112&gt;=EDATE('БДДС'!$B$8,12),"за горизонтом",DATE(YEAR(H112),MONTH(H112),1)))))</f>
        <v/>
      </c>
    </row>
    <row r="113">
      <c r="A113" s="20" t="n"/>
      <c r="B113" s="20" t="n"/>
      <c r="C113" s="16" t="n"/>
      <c r="D113" s="5" t="n"/>
      <c r="E113" s="21" t="n"/>
      <c r="F113" s="5" t="n"/>
      <c r="G113" s="21" t="n"/>
      <c r="H113" s="22">
        <f>IF(OR(A113="",C113=""),"",IF(F113&lt;&gt;"",F113,IF(D113="","",D113+N(E113))))</f>
        <v/>
      </c>
      <c r="I113" s="23">
        <f>IF(H113="","",IFERROR(VLOOKUP(IF(G113="","без отметки",G113),'Настройки'!$A$8:$B$10,2,FALSE),1))</f>
        <v/>
      </c>
      <c r="J113" s="10">
        <f>IF(H113="","",C113*I113)</f>
        <v/>
      </c>
      <c r="K113" s="24">
        <f>IF(H113="","",IF(H113&lt;$B$7,"нужна дата",IF(H113&lt;'БДДС'!$B$8,"до начала бюджета",IF(H113&gt;=EDATE('БДДС'!$B$8,12),"за горизонтом",DATE(YEAR(H113),MONTH(H113),1)))))</f>
        <v/>
      </c>
    </row>
    <row r="114">
      <c r="A114" s="20" t="n"/>
      <c r="B114" s="20" t="n"/>
      <c r="C114" s="16" t="n"/>
      <c r="D114" s="5" t="n"/>
      <c r="E114" s="21" t="n"/>
      <c r="F114" s="5" t="n"/>
      <c r="G114" s="21" t="n"/>
      <c r="H114" s="22">
        <f>IF(OR(A114="",C114=""),"",IF(F114&lt;&gt;"",F114,IF(D114="","",D114+N(E114))))</f>
        <v/>
      </c>
      <c r="I114" s="23">
        <f>IF(H114="","",IFERROR(VLOOKUP(IF(G114="","без отметки",G114),'Настройки'!$A$8:$B$10,2,FALSE),1))</f>
        <v/>
      </c>
      <c r="J114" s="10">
        <f>IF(H114="","",C114*I114)</f>
        <v/>
      </c>
      <c r="K114" s="24">
        <f>IF(H114="","",IF(H114&lt;$B$7,"нужна дата",IF(H114&lt;'БДДС'!$B$8,"до начала бюджета",IF(H114&gt;=EDATE('БДДС'!$B$8,12),"за горизонтом",DATE(YEAR(H114),MONTH(H114),1)))))</f>
        <v/>
      </c>
    </row>
    <row r="115">
      <c r="A115" s="20" t="n"/>
      <c r="B115" s="20" t="n"/>
      <c r="C115" s="16" t="n"/>
      <c r="D115" s="5" t="n"/>
      <c r="E115" s="21" t="n"/>
      <c r="F115" s="5" t="n"/>
      <c r="G115" s="21" t="n"/>
      <c r="H115" s="22">
        <f>IF(OR(A115="",C115=""),"",IF(F115&lt;&gt;"",F115,IF(D115="","",D115+N(E115))))</f>
        <v/>
      </c>
      <c r="I115" s="23">
        <f>IF(H115="","",IFERROR(VLOOKUP(IF(G115="","без отметки",G115),'Настройки'!$A$8:$B$10,2,FALSE),1))</f>
        <v/>
      </c>
      <c r="J115" s="10">
        <f>IF(H115="","",C115*I115)</f>
        <v/>
      </c>
      <c r="K115" s="24">
        <f>IF(H115="","",IF(H115&lt;$B$7,"нужна дата",IF(H115&lt;'БДДС'!$B$8,"до начала бюджета",IF(H115&gt;=EDATE('БДДС'!$B$8,12),"за горизонтом",DATE(YEAR(H115),MONTH(H115),1)))))</f>
        <v/>
      </c>
    </row>
    <row r="116">
      <c r="A116" s="20" t="n"/>
      <c r="B116" s="20" t="n"/>
      <c r="C116" s="16" t="n"/>
      <c r="D116" s="5" t="n"/>
      <c r="E116" s="21" t="n"/>
      <c r="F116" s="5" t="n"/>
      <c r="G116" s="21" t="n"/>
      <c r="H116" s="22">
        <f>IF(OR(A116="",C116=""),"",IF(F116&lt;&gt;"",F116,IF(D116="","",D116+N(E116))))</f>
        <v/>
      </c>
      <c r="I116" s="23">
        <f>IF(H116="","",IFERROR(VLOOKUP(IF(G116="","без отметки",G116),'Настройки'!$A$8:$B$10,2,FALSE),1))</f>
        <v/>
      </c>
      <c r="J116" s="10">
        <f>IF(H116="","",C116*I116)</f>
        <v/>
      </c>
      <c r="K116" s="24">
        <f>IF(H116="","",IF(H116&lt;$B$7,"нужна дата",IF(H116&lt;'БДДС'!$B$8,"до начала бюджета",IF(H116&gt;=EDATE('БДДС'!$B$8,12),"за горизонтом",DATE(YEAR(H116),MONTH(H116),1)))))</f>
        <v/>
      </c>
    </row>
    <row r="117">
      <c r="A117" s="20" t="n"/>
      <c r="B117" s="20" t="n"/>
      <c r="C117" s="16" t="n"/>
      <c r="D117" s="5" t="n"/>
      <c r="E117" s="21" t="n"/>
      <c r="F117" s="5" t="n"/>
      <c r="G117" s="21" t="n"/>
      <c r="H117" s="22">
        <f>IF(OR(A117="",C117=""),"",IF(F117&lt;&gt;"",F117,IF(D117="","",D117+N(E117))))</f>
        <v/>
      </c>
      <c r="I117" s="23">
        <f>IF(H117="","",IFERROR(VLOOKUP(IF(G117="","без отметки",G117),'Настройки'!$A$8:$B$10,2,FALSE),1))</f>
        <v/>
      </c>
      <c r="J117" s="10">
        <f>IF(H117="","",C117*I117)</f>
        <v/>
      </c>
      <c r="K117" s="24">
        <f>IF(H117="","",IF(H117&lt;$B$7,"нужна дата",IF(H117&lt;'БДДС'!$B$8,"до начала бюджета",IF(H117&gt;=EDATE('БДДС'!$B$8,12),"за горизонтом",DATE(YEAR(H117),MONTH(H117),1)))))</f>
        <v/>
      </c>
    </row>
    <row r="118">
      <c r="A118" s="20" t="n"/>
      <c r="B118" s="20" t="n"/>
      <c r="C118" s="16" t="n"/>
      <c r="D118" s="5" t="n"/>
      <c r="E118" s="21" t="n"/>
      <c r="F118" s="5" t="n"/>
      <c r="G118" s="21" t="n"/>
      <c r="H118" s="22">
        <f>IF(OR(A118="",C118=""),"",IF(F118&lt;&gt;"",F118,IF(D118="","",D118+N(E118))))</f>
        <v/>
      </c>
      <c r="I118" s="23">
        <f>IF(H118="","",IFERROR(VLOOKUP(IF(G118="","без отметки",G118),'Настройки'!$A$8:$B$10,2,FALSE),1))</f>
        <v/>
      </c>
      <c r="J118" s="10">
        <f>IF(H118="","",C118*I118)</f>
        <v/>
      </c>
      <c r="K118" s="24">
        <f>IF(H118="","",IF(H118&lt;$B$7,"нужна дата",IF(H118&lt;'БДДС'!$B$8,"до начала бюджета",IF(H118&gt;=EDATE('БДДС'!$B$8,12),"за горизонтом",DATE(YEAR(H118),MONTH(H118),1)))))</f>
        <v/>
      </c>
    </row>
  </sheetData>
  <dataValidations count="1">
    <dataValidation sqref="G19:G118" showDropDown="0" showInputMessage="0" showErrorMessage="1" allowBlank="1" errorTitle="Выберите из списка" error="В столбце «Отметка» — «обещал оплатить» или «спорный». Если отметки нет, оставьте ячейку пустой." type="list">
      <formula1>"обещал оплатить,спорный"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0" customWidth="1" min="1" max="1"/>
    <col width="14" customWidth="1" min="2" max="2"/>
    <col width="70" customWidth="1" min="3" max="3"/>
  </cols>
  <sheetData>
    <row r="1">
      <c r="A1" s="1" t="inlineStr">
        <is>
          <t>Настройки коэффициентов</t>
        </is>
      </c>
    </row>
    <row r="2">
      <c r="A2" s="2" t="inlineStr">
        <is>
          <t>Шаблон к статье блога «Сальдо» о БДДС · saldio.ru/blog/byudzhet-dvizheniya-denezhnykh-sredstv</t>
        </is>
      </c>
    </row>
    <row r="3">
      <c r="A3" s="3" t="inlineStr">
        <is>
          <t>Как пользоваться:</t>
        </is>
      </c>
    </row>
    <row r="4">
      <c r="A4" s="4" t="inlineStr">
        <is>
          <t>1. Коэффициент — доля остатка по счёту, которая придёт к ожидаемой дате. Значения ниже — стартовые.</t>
        </is>
      </c>
    </row>
    <row r="5">
      <c r="A5" s="4" t="inlineStr">
        <is>
          <t>2. Меняйте только жёлтые ячейки с коэффициентами, по своей истории оплат. Названия отметок оставьте как есть: по ним формулы находят коэффициент.</t>
        </is>
      </c>
    </row>
    <row r="7">
      <c r="A7" s="6" t="inlineStr">
        <is>
          <t>Отметка</t>
        </is>
      </c>
      <c r="B7" s="6" t="inlineStr">
        <is>
          <t>Коэффициент</t>
        </is>
      </c>
      <c r="C7" s="6" t="inlineStr">
        <is>
          <t>Пояснение</t>
        </is>
      </c>
    </row>
    <row r="8" ht="30" customHeight="1">
      <c r="A8" s="11" t="inlineStr">
        <is>
          <t>без отметки</t>
        </is>
      </c>
      <c r="B8" s="25" t="n">
        <v>1</v>
      </c>
      <c r="C8" s="26" t="inlineStr">
        <is>
          <t>Вся сумма — к ожидаемой дате.</t>
        </is>
      </c>
    </row>
    <row r="9" ht="30" customHeight="1">
      <c r="A9" s="11" t="inlineStr">
        <is>
          <t>обещал оплатить</t>
        </is>
      </c>
      <c r="B9" s="25" t="n">
        <v>1</v>
      </c>
      <c r="C9" s="26" t="inlineStr">
        <is>
          <t>Клиент назвал дату. Если обещания у вас выполняются не всегда или не полностью, снизьте коэффициент.</t>
        </is>
      </c>
    </row>
    <row r="10" ht="30" customHeight="1">
      <c r="A10" s="11" t="inlineStr">
        <is>
          <t>спорный</t>
        </is>
      </c>
      <c r="B10" s="25" t="n">
        <v>0</v>
      </c>
      <c r="C10" s="26" t="inlineStr">
        <is>
          <t>Клиент оспаривает сумму, качество или документы. До урегулирования счёт стоит вне бюджета.</t>
        </is>
      </c>
    </row>
    <row r="12">
      <c r="A12" s="2" t="inlineStr">
        <is>
          <t>Счёт с коэффициентом 0% в месяцы бюджета не попадает: в столбце «Ожидается, ₽» у него ноль.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Сальдо</dc:creator>
  <dc:title xmlns:dc="http://purl.org/dc/elements/1.1/">Бюджет движения денежных средств (БДДС) — шаблон</dc:title>
  <dcterms:created xmlns:dcterms="http://purl.org/dc/terms/" xmlns:xsi="http://www.w3.org/2001/XMLSchema-instance" xsi:type="dcterms:W3CDTF">2026-09-23T16:51:35Z</dcterms:created>
  <dcterms:modified xmlns:dcterms="http://purl.org/dc/terms/" xmlns:xsi="http://www.w3.org/2001/XMLSchema-instance" xsi:type="dcterms:W3CDTF">2026-09-23T16:51:35Z</dcterms:modified>
</cp:coreProperties>
</file>