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естр" sheetId="1" state="visible" r:id="rId1"/>
    <sheet name="Старение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#,##0;(#,##0);-"/>
    <numFmt numFmtId="166" formatCode="DD.MM.YYYY"/>
    <numFmt numFmtId="167" formatCode="0.0%"/>
  </numFmts>
  <fonts count="8">
    <font>
      <name val="Calibri"/>
      <family val="2"/>
      <color theme="1"/>
      <sz val="11"/>
      <scheme val="minor"/>
    </font>
    <font>
      <name val="Arial"/>
      <b val="1"/>
      <color rgb="000F1116"/>
      <sz val="15"/>
    </font>
    <font>
      <name val="Arial"/>
      <color rgb="006B7280"/>
      <sz val="9"/>
    </font>
    <font>
      <name val="Arial"/>
      <b val="1"/>
      <color rgb="000F1116"/>
      <sz val="10"/>
    </font>
    <font>
      <name val="Arial"/>
      <color rgb="000F1116"/>
      <sz val="10"/>
    </font>
    <font>
      <name val="Arial"/>
      <b val="1"/>
      <color rgb="00FFFFFF"/>
      <sz val="10"/>
    </font>
    <font>
      <name val="Arial"/>
      <b val="1"/>
      <color rgb="000F1116"/>
      <sz val="14"/>
    </font>
    <font>
      <name val="Arial"/>
      <color rgb="006B7280"/>
      <sz val="10"/>
    </font>
  </fonts>
  <fills count="6">
    <fill>
      <patternFill/>
    </fill>
    <fill>
      <patternFill patternType="gray125"/>
    </fill>
    <fill>
      <patternFill patternType="solid">
        <fgColor rgb="000F1116"/>
      </patternFill>
    </fill>
    <fill>
      <patternFill patternType="solid">
        <fgColor rgb="00FFFDE7"/>
      </patternFill>
    </fill>
    <fill>
      <patternFill patternType="solid">
        <fgColor rgb="00F3F4F6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D8DBE0"/>
      </left>
      <right style="thin">
        <color rgb="00D8DBE0"/>
      </right>
      <top style="thin">
        <color rgb="00D8DBE0"/>
      </top>
      <bottom style="thin">
        <color rgb="00D8DBE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165" fontId="4" fillId="3" borderId="1" pivotButton="0" quotePrefix="0" xfId="0"/>
    <xf numFmtId="165" fontId="4" fillId="4" borderId="1" pivotButton="0" quotePrefix="0" xfId="0"/>
    <xf numFmtId="166" fontId="4" fillId="3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  <xf numFmtId="165" fontId="3" fillId="5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5" fillId="2" borderId="1" applyAlignment="1" pivotButton="0" quotePrefix="0" xfId="0">
      <alignment horizontal="center"/>
    </xf>
    <xf numFmtId="0" fontId="4" fillId="0" borderId="1" pivotButton="0" quotePrefix="0" xfId="0"/>
    <xf numFmtId="165" fontId="4" fillId="0" borderId="1" pivotButton="0" quotePrefix="0" xfId="0"/>
    <xf numFmtId="167" fontId="4" fillId="0" borderId="1" pivotButton="0" quotePrefix="0" xfId="0"/>
    <xf numFmtId="0" fontId="3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20" customWidth="1" min="3" max="3"/>
    <col width="15" customWidth="1" min="4" max="4"/>
    <col width="14" customWidth="1" min="5" max="5"/>
    <col width="14" customWidth="1" min="6" max="6"/>
    <col width="13" customWidth="1" min="7" max="7"/>
    <col width="14" customWidth="1" min="8" max="8"/>
    <col width="13" customWidth="1" min="9" max="9"/>
    <col width="24" customWidth="1" min="10" max="10"/>
    <col width="18" customWidth="1" min="11" max="11"/>
    <col width="26" customWidth="1" min="12" max="12"/>
    <col width="14" customWidth="1" min="13" max="13"/>
  </cols>
  <sheetData>
    <row r="1">
      <c r="A1" s="1" t="inlineStr">
        <is>
          <t>Реестр дебиторской задолженности</t>
        </is>
      </c>
    </row>
    <row r="2">
      <c r="A2" s="2" t="inlineStr">
        <is>
          <t>Шаблон к статье «Реестр дебиторской задолженности: поля, статусы и старение долга» — saldio.ru/blog/reestr-debitorskoy-zadolzhennosti</t>
        </is>
      </c>
    </row>
    <row r="3">
      <c r="A3" s="3" t="inlineStr">
        <is>
          <t>Как пользоваться:</t>
        </is>
      </c>
    </row>
    <row r="4">
      <c r="A4" s="4" t="inlineStr">
        <is>
          <t>Жёлтые ячейки заполняете вы. Серые считаются формулами — их не трогайте.</t>
        </is>
      </c>
    </row>
    <row r="5">
      <c r="A5" s="4" t="inlineStr">
        <is>
          <t>Строка 8 — пример, замените её своими данными. Дни просрочки и старение пересчитываются от сегодняшней даты автоматически.</t>
        </is>
      </c>
    </row>
    <row r="7" ht="30" customHeight="1">
      <c r="A7" s="5" t="inlineStr">
        <is>
          <t>Контрагент</t>
        </is>
      </c>
      <c r="B7" s="5" t="inlineStr">
        <is>
          <t>ИНН</t>
        </is>
      </c>
      <c r="C7" s="5" t="inlineStr">
        <is>
          <t>Договор / счёт</t>
        </is>
      </c>
      <c r="D7" s="5" t="inlineStr">
        <is>
          <t>Сумма счёта, ₽</t>
        </is>
      </c>
      <c r="E7" s="5" t="inlineStr">
        <is>
          <t>Оплачено, ₽</t>
        </is>
      </c>
      <c r="F7" s="5" t="inlineStr">
        <is>
          <t>Остаток, ₽</t>
        </is>
      </c>
      <c r="G7" s="5" t="inlineStr">
        <is>
          <t>Срок оплаты</t>
        </is>
      </c>
      <c r="H7" s="5" t="inlineStr">
        <is>
          <t>Дни просрочки</t>
        </is>
      </c>
      <c r="I7" s="5" t="inlineStr">
        <is>
          <t>Старение</t>
        </is>
      </c>
      <c r="J7" s="5" t="inlineStr">
        <is>
          <t>Статус</t>
        </is>
      </c>
      <c r="K7" s="5" t="inlineStr">
        <is>
          <t>Ответственный</t>
        </is>
      </c>
      <c r="L7" s="5" t="inlineStr">
        <is>
          <t>Следующее действие</t>
        </is>
      </c>
      <c r="M7" s="5" t="inlineStr">
        <is>
          <t>Дата действия</t>
        </is>
      </c>
    </row>
    <row r="8">
      <c r="A8" s="6" t="inlineStr">
        <is>
          <t>ООО «Пример»</t>
        </is>
      </c>
      <c r="B8" s="6" t="inlineStr">
        <is>
          <t>7701234567</t>
        </is>
      </c>
      <c r="C8" s="6" t="inlineStr">
        <is>
          <t>Счёт № 128 от 01.07.2026</t>
        </is>
      </c>
      <c r="D8" s="7" t="n">
        <v>180000</v>
      </c>
      <c r="E8" s="7" t="n">
        <v>60000</v>
      </c>
      <c r="F8" s="8">
        <f>IF(A8="","",D8-E8)</f>
        <v/>
      </c>
      <c r="G8" s="9" t="n">
        <v>46218</v>
      </c>
      <c r="H8" s="10">
        <f>IF(OR(A8="",G8=""),"",IF(D8-E8&lt;=0,0,MAX(0,TODAY()-G8)))</f>
        <v/>
      </c>
      <c r="I8" s="10">
        <f>IF(A8="","",IF(D8-E8&lt;=0,"закрыт",IF(G8="","без срока",IF(H8=0,"текущая",IF(H8&lt;=30,"1–30",IF(H8&lt;=60,"31–60",IF(H8&lt;=90,"61–90","90+")))))))</f>
        <v/>
      </c>
      <c r="J8" s="6" t="inlineStr">
        <is>
          <t>частично оплачен</t>
        </is>
      </c>
      <c r="K8" s="6" t="inlineStr">
        <is>
          <t>Иванов И.</t>
        </is>
      </c>
      <c r="L8" s="6" t="inlineStr">
        <is>
          <t>Напоминание, затем звонок</t>
        </is>
      </c>
      <c r="M8" s="9" t="n">
        <v>46266</v>
      </c>
    </row>
    <row r="9">
      <c r="A9" s="6" t="n"/>
      <c r="B9" s="6" t="n"/>
      <c r="C9" s="6" t="n"/>
      <c r="D9" s="7" t="n"/>
      <c r="E9" s="7" t="n"/>
      <c r="F9" s="8">
        <f>IF(A9="","",D9-E9)</f>
        <v/>
      </c>
      <c r="G9" s="9" t="n"/>
      <c r="H9" s="10">
        <f>IF(OR(A9="",G9=""),"",IF(D9-E9&lt;=0,0,MAX(0,TODAY()-G9)))</f>
        <v/>
      </c>
      <c r="I9" s="10">
        <f>IF(A9="","",IF(D9-E9&lt;=0,"закрыт",IF(G9="","без срока",IF(H9=0,"текущая",IF(H9&lt;=30,"1–30",IF(H9&lt;=60,"31–60",IF(H9&lt;=90,"61–90","90+")))))))</f>
        <v/>
      </c>
      <c r="J9" s="6" t="n"/>
      <c r="K9" s="6" t="n"/>
      <c r="L9" s="6" t="n"/>
      <c r="M9" s="9" t="n"/>
    </row>
    <row r="10">
      <c r="A10" s="6" t="n"/>
      <c r="B10" s="6" t="n"/>
      <c r="C10" s="6" t="n"/>
      <c r="D10" s="7" t="n"/>
      <c r="E10" s="7" t="n"/>
      <c r="F10" s="8">
        <f>IF(A10="","",D10-E10)</f>
        <v/>
      </c>
      <c r="G10" s="9" t="n"/>
      <c r="H10" s="10">
        <f>IF(OR(A10="",G10=""),"",IF(D10-E10&lt;=0,0,MAX(0,TODAY()-G10)))</f>
        <v/>
      </c>
      <c r="I10" s="10">
        <f>IF(A10="","",IF(D10-E10&lt;=0,"закрыт",IF(G10="","без срока",IF(H10=0,"текущая",IF(H10&lt;=30,"1–30",IF(H10&lt;=60,"31–60",IF(H10&lt;=90,"61–90","90+")))))))</f>
        <v/>
      </c>
      <c r="J10" s="6" t="n"/>
      <c r="K10" s="6" t="n"/>
      <c r="L10" s="6" t="n"/>
      <c r="M10" s="9" t="n"/>
    </row>
    <row r="11">
      <c r="A11" s="6" t="n"/>
      <c r="B11" s="6" t="n"/>
      <c r="C11" s="6" t="n"/>
      <c r="D11" s="7" t="n"/>
      <c r="E11" s="7" t="n"/>
      <c r="F11" s="8">
        <f>IF(A11="","",D11-E11)</f>
        <v/>
      </c>
      <c r="G11" s="9" t="n"/>
      <c r="H11" s="10">
        <f>IF(OR(A11="",G11=""),"",IF(D11-E11&lt;=0,0,MAX(0,TODAY()-G11)))</f>
        <v/>
      </c>
      <c r="I11" s="10">
        <f>IF(A11="","",IF(D11-E11&lt;=0,"закрыт",IF(G11="","без срока",IF(H11=0,"текущая",IF(H11&lt;=30,"1–30",IF(H11&lt;=60,"31–60",IF(H11&lt;=90,"61–90","90+")))))))</f>
        <v/>
      </c>
      <c r="J11" s="6" t="n"/>
      <c r="K11" s="6" t="n"/>
      <c r="L11" s="6" t="n"/>
      <c r="M11" s="9" t="n"/>
    </row>
    <row r="12">
      <c r="A12" s="6" t="n"/>
      <c r="B12" s="6" t="n"/>
      <c r="C12" s="6" t="n"/>
      <c r="D12" s="7" t="n"/>
      <c r="E12" s="7" t="n"/>
      <c r="F12" s="8">
        <f>IF(A12="","",D12-E12)</f>
        <v/>
      </c>
      <c r="G12" s="9" t="n"/>
      <c r="H12" s="10">
        <f>IF(OR(A12="",G12=""),"",IF(D12-E12&lt;=0,0,MAX(0,TODAY()-G12)))</f>
        <v/>
      </c>
      <c r="I12" s="10">
        <f>IF(A12="","",IF(D12-E12&lt;=0,"закрыт",IF(G12="","без срока",IF(H12=0,"текущая",IF(H12&lt;=30,"1–30",IF(H12&lt;=60,"31–60",IF(H12&lt;=90,"61–90","90+")))))))</f>
        <v/>
      </c>
      <c r="J12" s="6" t="n"/>
      <c r="K12" s="6" t="n"/>
      <c r="L12" s="6" t="n"/>
      <c r="M12" s="9" t="n"/>
    </row>
    <row r="13">
      <c r="A13" s="6" t="n"/>
      <c r="B13" s="6" t="n"/>
      <c r="C13" s="6" t="n"/>
      <c r="D13" s="7" t="n"/>
      <c r="E13" s="7" t="n"/>
      <c r="F13" s="8">
        <f>IF(A13="","",D13-E13)</f>
        <v/>
      </c>
      <c r="G13" s="9" t="n"/>
      <c r="H13" s="10">
        <f>IF(OR(A13="",G13=""),"",IF(D13-E13&lt;=0,0,MAX(0,TODAY()-G13)))</f>
        <v/>
      </c>
      <c r="I13" s="10">
        <f>IF(A13="","",IF(D13-E13&lt;=0,"закрыт",IF(G13="","без срока",IF(H13=0,"текущая",IF(H13&lt;=30,"1–30",IF(H13&lt;=60,"31–60",IF(H13&lt;=90,"61–90","90+")))))))</f>
        <v/>
      </c>
      <c r="J13" s="6" t="n"/>
      <c r="K13" s="6" t="n"/>
      <c r="L13" s="6" t="n"/>
      <c r="M13" s="9" t="n"/>
    </row>
    <row r="14">
      <c r="A14" s="6" t="n"/>
      <c r="B14" s="6" t="n"/>
      <c r="C14" s="6" t="n"/>
      <c r="D14" s="7" t="n"/>
      <c r="E14" s="7" t="n"/>
      <c r="F14" s="8">
        <f>IF(A14="","",D14-E14)</f>
        <v/>
      </c>
      <c r="G14" s="9" t="n"/>
      <c r="H14" s="10">
        <f>IF(OR(A14="",G14=""),"",IF(D14-E14&lt;=0,0,MAX(0,TODAY()-G14)))</f>
        <v/>
      </c>
      <c r="I14" s="10">
        <f>IF(A14="","",IF(D14-E14&lt;=0,"закрыт",IF(G14="","без срока",IF(H14=0,"текущая",IF(H14&lt;=30,"1–30",IF(H14&lt;=60,"31–60",IF(H14&lt;=90,"61–90","90+")))))))</f>
        <v/>
      </c>
      <c r="J14" s="6" t="n"/>
      <c r="K14" s="6" t="n"/>
      <c r="L14" s="6" t="n"/>
      <c r="M14" s="9" t="n"/>
    </row>
    <row r="15">
      <c r="A15" s="6" t="n"/>
      <c r="B15" s="6" t="n"/>
      <c r="C15" s="6" t="n"/>
      <c r="D15" s="7" t="n"/>
      <c r="E15" s="7" t="n"/>
      <c r="F15" s="8">
        <f>IF(A15="","",D15-E15)</f>
        <v/>
      </c>
      <c r="G15" s="9" t="n"/>
      <c r="H15" s="10">
        <f>IF(OR(A15="",G15=""),"",IF(D15-E15&lt;=0,0,MAX(0,TODAY()-G15)))</f>
        <v/>
      </c>
      <c r="I15" s="10">
        <f>IF(A15="","",IF(D15-E15&lt;=0,"закрыт",IF(G15="","без срока",IF(H15=0,"текущая",IF(H15&lt;=30,"1–30",IF(H15&lt;=60,"31–60",IF(H15&lt;=90,"61–90","90+")))))))</f>
        <v/>
      </c>
      <c r="J15" s="6" t="n"/>
      <c r="K15" s="6" t="n"/>
      <c r="L15" s="6" t="n"/>
      <c r="M15" s="9" t="n"/>
    </row>
    <row r="16">
      <c r="A16" s="6" t="n"/>
      <c r="B16" s="6" t="n"/>
      <c r="C16" s="6" t="n"/>
      <c r="D16" s="7" t="n"/>
      <c r="E16" s="7" t="n"/>
      <c r="F16" s="8">
        <f>IF(A16="","",D16-E16)</f>
        <v/>
      </c>
      <c r="G16" s="9" t="n"/>
      <c r="H16" s="10">
        <f>IF(OR(A16="",G16=""),"",IF(D16-E16&lt;=0,0,MAX(0,TODAY()-G16)))</f>
        <v/>
      </c>
      <c r="I16" s="10">
        <f>IF(A16="","",IF(D16-E16&lt;=0,"закрыт",IF(G16="","без срока",IF(H16=0,"текущая",IF(H16&lt;=30,"1–30",IF(H16&lt;=60,"31–60",IF(H16&lt;=90,"61–90","90+")))))))</f>
        <v/>
      </c>
      <c r="J16" s="6" t="n"/>
      <c r="K16" s="6" t="n"/>
      <c r="L16" s="6" t="n"/>
      <c r="M16" s="9" t="n"/>
    </row>
    <row r="17">
      <c r="A17" s="6" t="n"/>
      <c r="B17" s="6" t="n"/>
      <c r="C17" s="6" t="n"/>
      <c r="D17" s="7" t="n"/>
      <c r="E17" s="7" t="n"/>
      <c r="F17" s="8">
        <f>IF(A17="","",D17-E17)</f>
        <v/>
      </c>
      <c r="G17" s="9" t="n"/>
      <c r="H17" s="10">
        <f>IF(OR(A17="",G17=""),"",IF(D17-E17&lt;=0,0,MAX(0,TODAY()-G17)))</f>
        <v/>
      </c>
      <c r="I17" s="10">
        <f>IF(A17="","",IF(D17-E17&lt;=0,"закрыт",IF(G17="","без срока",IF(H17=0,"текущая",IF(H17&lt;=30,"1–30",IF(H17&lt;=60,"31–60",IF(H17&lt;=90,"61–90","90+")))))))</f>
        <v/>
      </c>
      <c r="J17" s="6" t="n"/>
      <c r="K17" s="6" t="n"/>
      <c r="L17" s="6" t="n"/>
      <c r="M17" s="9" t="n"/>
    </row>
    <row r="18">
      <c r="A18" s="6" t="n"/>
      <c r="B18" s="6" t="n"/>
      <c r="C18" s="6" t="n"/>
      <c r="D18" s="7" t="n"/>
      <c r="E18" s="7" t="n"/>
      <c r="F18" s="8">
        <f>IF(A18="","",D18-E18)</f>
        <v/>
      </c>
      <c r="G18" s="9" t="n"/>
      <c r="H18" s="10">
        <f>IF(OR(A18="",G18=""),"",IF(D18-E18&lt;=0,0,MAX(0,TODAY()-G18)))</f>
        <v/>
      </c>
      <c r="I18" s="10">
        <f>IF(A18="","",IF(D18-E18&lt;=0,"закрыт",IF(G18="","без срока",IF(H18=0,"текущая",IF(H18&lt;=30,"1–30",IF(H18&lt;=60,"31–60",IF(H18&lt;=90,"61–90","90+")))))))</f>
        <v/>
      </c>
      <c r="J18" s="6" t="n"/>
      <c r="K18" s="6" t="n"/>
      <c r="L18" s="6" t="n"/>
      <c r="M18" s="9" t="n"/>
    </row>
    <row r="19">
      <c r="A19" s="6" t="n"/>
      <c r="B19" s="6" t="n"/>
      <c r="C19" s="6" t="n"/>
      <c r="D19" s="7" t="n"/>
      <c r="E19" s="7" t="n"/>
      <c r="F19" s="8">
        <f>IF(A19="","",D19-E19)</f>
        <v/>
      </c>
      <c r="G19" s="9" t="n"/>
      <c r="H19" s="10">
        <f>IF(OR(A19="",G19=""),"",IF(D19-E19&lt;=0,0,MAX(0,TODAY()-G19)))</f>
        <v/>
      </c>
      <c r="I19" s="10">
        <f>IF(A19="","",IF(D19-E19&lt;=0,"закрыт",IF(G19="","без срока",IF(H19=0,"текущая",IF(H19&lt;=30,"1–30",IF(H19&lt;=60,"31–60",IF(H19&lt;=90,"61–90","90+")))))))</f>
        <v/>
      </c>
      <c r="J19" s="6" t="n"/>
      <c r="K19" s="6" t="n"/>
      <c r="L19" s="6" t="n"/>
      <c r="M19" s="9" t="n"/>
    </row>
    <row r="20">
      <c r="A20" s="6" t="n"/>
      <c r="B20" s="6" t="n"/>
      <c r="C20" s="6" t="n"/>
      <c r="D20" s="7" t="n"/>
      <c r="E20" s="7" t="n"/>
      <c r="F20" s="8">
        <f>IF(A20="","",D20-E20)</f>
        <v/>
      </c>
      <c r="G20" s="9" t="n"/>
      <c r="H20" s="10">
        <f>IF(OR(A20="",G20=""),"",IF(D20-E20&lt;=0,0,MAX(0,TODAY()-G20)))</f>
        <v/>
      </c>
      <c r="I20" s="10">
        <f>IF(A20="","",IF(D20-E20&lt;=0,"закрыт",IF(G20="","без срока",IF(H20=0,"текущая",IF(H20&lt;=30,"1–30",IF(H20&lt;=60,"31–60",IF(H20&lt;=90,"61–90","90+")))))))</f>
        <v/>
      </c>
      <c r="J20" s="6" t="n"/>
      <c r="K20" s="6" t="n"/>
      <c r="L20" s="6" t="n"/>
      <c r="M20" s="9" t="n"/>
    </row>
    <row r="21">
      <c r="A21" s="6" t="n"/>
      <c r="B21" s="6" t="n"/>
      <c r="C21" s="6" t="n"/>
      <c r="D21" s="7" t="n"/>
      <c r="E21" s="7" t="n"/>
      <c r="F21" s="8">
        <f>IF(A21="","",D21-E21)</f>
        <v/>
      </c>
      <c r="G21" s="9" t="n"/>
      <c r="H21" s="10">
        <f>IF(OR(A21="",G21=""),"",IF(D21-E21&lt;=0,0,MAX(0,TODAY()-G21)))</f>
        <v/>
      </c>
      <c r="I21" s="10">
        <f>IF(A21="","",IF(D21-E21&lt;=0,"закрыт",IF(G21="","без срока",IF(H21=0,"текущая",IF(H21&lt;=30,"1–30",IF(H21&lt;=60,"31–60",IF(H21&lt;=90,"61–90","90+")))))))</f>
        <v/>
      </c>
      <c r="J21" s="6" t="n"/>
      <c r="K21" s="6" t="n"/>
      <c r="L21" s="6" t="n"/>
      <c r="M21" s="9" t="n"/>
    </row>
    <row r="22">
      <c r="A22" s="6" t="n"/>
      <c r="B22" s="6" t="n"/>
      <c r="C22" s="6" t="n"/>
      <c r="D22" s="7" t="n"/>
      <c r="E22" s="7" t="n"/>
      <c r="F22" s="8">
        <f>IF(A22="","",D22-E22)</f>
        <v/>
      </c>
      <c r="G22" s="9" t="n"/>
      <c r="H22" s="10">
        <f>IF(OR(A22="",G22=""),"",IF(D22-E22&lt;=0,0,MAX(0,TODAY()-G22)))</f>
        <v/>
      </c>
      <c r="I22" s="10">
        <f>IF(A22="","",IF(D22-E22&lt;=0,"закрыт",IF(G22="","без срока",IF(H22=0,"текущая",IF(H22&lt;=30,"1–30",IF(H22&lt;=60,"31–60",IF(H22&lt;=90,"61–90","90+")))))))</f>
        <v/>
      </c>
      <c r="J22" s="6" t="n"/>
      <c r="K22" s="6" t="n"/>
      <c r="L22" s="6" t="n"/>
      <c r="M22" s="9" t="n"/>
    </row>
    <row r="23">
      <c r="A23" s="6" t="n"/>
      <c r="B23" s="6" t="n"/>
      <c r="C23" s="6" t="n"/>
      <c r="D23" s="7" t="n"/>
      <c r="E23" s="7" t="n"/>
      <c r="F23" s="8">
        <f>IF(A23="","",D23-E23)</f>
        <v/>
      </c>
      <c r="G23" s="9" t="n"/>
      <c r="H23" s="10">
        <f>IF(OR(A23="",G23=""),"",IF(D23-E23&lt;=0,0,MAX(0,TODAY()-G23)))</f>
        <v/>
      </c>
      <c r="I23" s="10">
        <f>IF(A23="","",IF(D23-E23&lt;=0,"закрыт",IF(G23="","без срока",IF(H23=0,"текущая",IF(H23&lt;=30,"1–30",IF(H23&lt;=60,"31–60",IF(H23&lt;=90,"61–90","90+")))))))</f>
        <v/>
      </c>
      <c r="J23" s="6" t="n"/>
      <c r="K23" s="6" t="n"/>
      <c r="L23" s="6" t="n"/>
      <c r="M23" s="9" t="n"/>
    </row>
    <row r="24">
      <c r="A24" s="6" t="n"/>
      <c r="B24" s="6" t="n"/>
      <c r="C24" s="6" t="n"/>
      <c r="D24" s="7" t="n"/>
      <c r="E24" s="7" t="n"/>
      <c r="F24" s="8">
        <f>IF(A24="","",D24-E24)</f>
        <v/>
      </c>
      <c r="G24" s="9" t="n"/>
      <c r="H24" s="10">
        <f>IF(OR(A24="",G24=""),"",IF(D24-E24&lt;=0,0,MAX(0,TODAY()-G24)))</f>
        <v/>
      </c>
      <c r="I24" s="10">
        <f>IF(A24="","",IF(D24-E24&lt;=0,"закрыт",IF(G24="","без срока",IF(H24=0,"текущая",IF(H24&lt;=30,"1–30",IF(H24&lt;=60,"31–60",IF(H24&lt;=90,"61–90","90+")))))))</f>
        <v/>
      </c>
      <c r="J24" s="6" t="n"/>
      <c r="K24" s="6" t="n"/>
      <c r="L24" s="6" t="n"/>
      <c r="M24" s="9" t="n"/>
    </row>
    <row r="25">
      <c r="A25" s="6" t="n"/>
      <c r="B25" s="6" t="n"/>
      <c r="C25" s="6" t="n"/>
      <c r="D25" s="7" t="n"/>
      <c r="E25" s="7" t="n"/>
      <c r="F25" s="8">
        <f>IF(A25="","",D25-E25)</f>
        <v/>
      </c>
      <c r="G25" s="9" t="n"/>
      <c r="H25" s="10">
        <f>IF(OR(A25="",G25=""),"",IF(D25-E25&lt;=0,0,MAX(0,TODAY()-G25)))</f>
        <v/>
      </c>
      <c r="I25" s="10">
        <f>IF(A25="","",IF(D25-E25&lt;=0,"закрыт",IF(G25="","без срока",IF(H25=0,"текущая",IF(H25&lt;=30,"1–30",IF(H25&lt;=60,"31–60",IF(H25&lt;=90,"61–90","90+")))))))</f>
        <v/>
      </c>
      <c r="J25" s="6" t="n"/>
      <c r="K25" s="6" t="n"/>
      <c r="L25" s="6" t="n"/>
      <c r="M25" s="9" t="n"/>
    </row>
    <row r="26">
      <c r="A26" s="6" t="n"/>
      <c r="B26" s="6" t="n"/>
      <c r="C26" s="6" t="n"/>
      <c r="D26" s="7" t="n"/>
      <c r="E26" s="7" t="n"/>
      <c r="F26" s="8">
        <f>IF(A26="","",D26-E26)</f>
        <v/>
      </c>
      <c r="G26" s="9" t="n"/>
      <c r="H26" s="10">
        <f>IF(OR(A26="",G26=""),"",IF(D26-E26&lt;=0,0,MAX(0,TODAY()-G26)))</f>
        <v/>
      </c>
      <c r="I26" s="10">
        <f>IF(A26="","",IF(D26-E26&lt;=0,"закрыт",IF(G26="","без срока",IF(H26=0,"текущая",IF(H26&lt;=30,"1–30",IF(H26&lt;=60,"31–60",IF(H26&lt;=90,"61–90","90+")))))))</f>
        <v/>
      </c>
      <c r="J26" s="6" t="n"/>
      <c r="K26" s="6" t="n"/>
      <c r="L26" s="6" t="n"/>
      <c r="M26" s="9" t="n"/>
    </row>
    <row r="27">
      <c r="A27" s="6" t="n"/>
      <c r="B27" s="6" t="n"/>
      <c r="C27" s="6" t="n"/>
      <c r="D27" s="7" t="n"/>
      <c r="E27" s="7" t="n"/>
      <c r="F27" s="8">
        <f>IF(A27="","",D27-E27)</f>
        <v/>
      </c>
      <c r="G27" s="9" t="n"/>
      <c r="H27" s="10">
        <f>IF(OR(A27="",G27=""),"",IF(D27-E27&lt;=0,0,MAX(0,TODAY()-G27)))</f>
        <v/>
      </c>
      <c r="I27" s="10">
        <f>IF(A27="","",IF(D27-E27&lt;=0,"закрыт",IF(G27="","без срока",IF(H27=0,"текущая",IF(H27&lt;=30,"1–30",IF(H27&lt;=60,"31–60",IF(H27&lt;=90,"61–90","90+")))))))</f>
        <v/>
      </c>
      <c r="J27" s="6" t="n"/>
      <c r="K27" s="6" t="n"/>
      <c r="L27" s="6" t="n"/>
      <c r="M27" s="9" t="n"/>
    </row>
    <row r="28">
      <c r="A28" s="6" t="n"/>
      <c r="B28" s="6" t="n"/>
      <c r="C28" s="6" t="n"/>
      <c r="D28" s="7" t="n"/>
      <c r="E28" s="7" t="n"/>
      <c r="F28" s="8">
        <f>IF(A28="","",D28-E28)</f>
        <v/>
      </c>
      <c r="G28" s="9" t="n"/>
      <c r="H28" s="10">
        <f>IF(OR(A28="",G28=""),"",IF(D28-E28&lt;=0,0,MAX(0,TODAY()-G28)))</f>
        <v/>
      </c>
      <c r="I28" s="10">
        <f>IF(A28="","",IF(D28-E28&lt;=0,"закрыт",IF(G28="","без срока",IF(H28=0,"текущая",IF(H28&lt;=30,"1–30",IF(H28&lt;=60,"31–60",IF(H28&lt;=90,"61–90","90+")))))))</f>
        <v/>
      </c>
      <c r="J28" s="6" t="n"/>
      <c r="K28" s="6" t="n"/>
      <c r="L28" s="6" t="n"/>
      <c r="M28" s="9" t="n"/>
    </row>
    <row r="29">
      <c r="A29" s="6" t="n"/>
      <c r="B29" s="6" t="n"/>
      <c r="C29" s="6" t="n"/>
      <c r="D29" s="7" t="n"/>
      <c r="E29" s="7" t="n"/>
      <c r="F29" s="8">
        <f>IF(A29="","",D29-E29)</f>
        <v/>
      </c>
      <c r="G29" s="9" t="n"/>
      <c r="H29" s="10">
        <f>IF(OR(A29="",G29=""),"",IF(D29-E29&lt;=0,0,MAX(0,TODAY()-G29)))</f>
        <v/>
      </c>
      <c r="I29" s="10">
        <f>IF(A29="","",IF(D29-E29&lt;=0,"закрыт",IF(G29="","без срока",IF(H29=0,"текущая",IF(H29&lt;=30,"1–30",IF(H29&lt;=60,"31–60",IF(H29&lt;=90,"61–90","90+")))))))</f>
        <v/>
      </c>
      <c r="J29" s="6" t="n"/>
      <c r="K29" s="6" t="n"/>
      <c r="L29" s="6" t="n"/>
      <c r="M29" s="9" t="n"/>
    </row>
    <row r="30">
      <c r="A30" s="6" t="n"/>
      <c r="B30" s="6" t="n"/>
      <c r="C30" s="6" t="n"/>
      <c r="D30" s="7" t="n"/>
      <c r="E30" s="7" t="n"/>
      <c r="F30" s="8">
        <f>IF(A30="","",D30-E30)</f>
        <v/>
      </c>
      <c r="G30" s="9" t="n"/>
      <c r="H30" s="10">
        <f>IF(OR(A30="",G30=""),"",IF(D30-E30&lt;=0,0,MAX(0,TODAY()-G30)))</f>
        <v/>
      </c>
      <c r="I30" s="10">
        <f>IF(A30="","",IF(D30-E30&lt;=0,"закрыт",IF(G30="","без срока",IF(H30=0,"текущая",IF(H30&lt;=30,"1–30",IF(H30&lt;=60,"31–60",IF(H30&lt;=90,"61–90","90+")))))))</f>
        <v/>
      </c>
      <c r="J30" s="6" t="n"/>
      <c r="K30" s="6" t="n"/>
      <c r="L30" s="6" t="n"/>
      <c r="M30" s="9" t="n"/>
    </row>
    <row r="31">
      <c r="A31" s="6" t="n"/>
      <c r="B31" s="6" t="n"/>
      <c r="C31" s="6" t="n"/>
      <c r="D31" s="7" t="n"/>
      <c r="E31" s="7" t="n"/>
      <c r="F31" s="8">
        <f>IF(A31="","",D31-E31)</f>
        <v/>
      </c>
      <c r="G31" s="9" t="n"/>
      <c r="H31" s="10">
        <f>IF(OR(A31="",G31=""),"",IF(D31-E31&lt;=0,0,MAX(0,TODAY()-G31)))</f>
        <v/>
      </c>
      <c r="I31" s="10">
        <f>IF(A31="","",IF(D31-E31&lt;=0,"закрыт",IF(G31="","без срока",IF(H31=0,"текущая",IF(H31&lt;=30,"1–30",IF(H31&lt;=60,"31–60",IF(H31&lt;=90,"61–90","90+")))))))</f>
        <v/>
      </c>
      <c r="J31" s="6" t="n"/>
      <c r="K31" s="6" t="n"/>
      <c r="L31" s="6" t="n"/>
      <c r="M31" s="9" t="n"/>
    </row>
    <row r="32">
      <c r="A32" s="6" t="n"/>
      <c r="B32" s="6" t="n"/>
      <c r="C32" s="6" t="n"/>
      <c r="D32" s="7" t="n"/>
      <c r="E32" s="7" t="n"/>
      <c r="F32" s="8">
        <f>IF(A32="","",D32-E32)</f>
        <v/>
      </c>
      <c r="G32" s="9" t="n"/>
      <c r="H32" s="10">
        <f>IF(OR(A32="",G32=""),"",IF(D32-E32&lt;=0,0,MAX(0,TODAY()-G32)))</f>
        <v/>
      </c>
      <c r="I32" s="10">
        <f>IF(A32="","",IF(D32-E32&lt;=0,"закрыт",IF(G32="","без срока",IF(H32=0,"текущая",IF(H32&lt;=30,"1–30",IF(H32&lt;=60,"31–60",IF(H32&lt;=90,"61–90","90+")))))))</f>
        <v/>
      </c>
      <c r="J32" s="6" t="n"/>
      <c r="K32" s="6" t="n"/>
      <c r="L32" s="6" t="n"/>
      <c r="M32" s="9" t="n"/>
    </row>
    <row r="33">
      <c r="A33" s="6" t="n"/>
      <c r="B33" s="6" t="n"/>
      <c r="C33" s="6" t="n"/>
      <c r="D33" s="7" t="n"/>
      <c r="E33" s="7" t="n"/>
      <c r="F33" s="8">
        <f>IF(A33="","",D33-E33)</f>
        <v/>
      </c>
      <c r="G33" s="9" t="n"/>
      <c r="H33" s="10">
        <f>IF(OR(A33="",G33=""),"",IF(D33-E33&lt;=0,0,MAX(0,TODAY()-G33)))</f>
        <v/>
      </c>
      <c r="I33" s="10">
        <f>IF(A33="","",IF(D33-E33&lt;=0,"закрыт",IF(G33="","без срока",IF(H33=0,"текущая",IF(H33&lt;=30,"1–30",IF(H33&lt;=60,"31–60",IF(H33&lt;=90,"61–90","90+")))))))</f>
        <v/>
      </c>
      <c r="J33" s="6" t="n"/>
      <c r="K33" s="6" t="n"/>
      <c r="L33" s="6" t="n"/>
      <c r="M33" s="9" t="n"/>
    </row>
    <row r="34">
      <c r="A34" s="6" t="n"/>
      <c r="B34" s="6" t="n"/>
      <c r="C34" s="6" t="n"/>
      <c r="D34" s="7" t="n"/>
      <c r="E34" s="7" t="n"/>
      <c r="F34" s="8">
        <f>IF(A34="","",D34-E34)</f>
        <v/>
      </c>
      <c r="G34" s="9" t="n"/>
      <c r="H34" s="10">
        <f>IF(OR(A34="",G34=""),"",IF(D34-E34&lt;=0,0,MAX(0,TODAY()-G34)))</f>
        <v/>
      </c>
      <c r="I34" s="10">
        <f>IF(A34="","",IF(D34-E34&lt;=0,"закрыт",IF(G34="","без срока",IF(H34=0,"текущая",IF(H34&lt;=30,"1–30",IF(H34&lt;=60,"31–60",IF(H34&lt;=90,"61–90","90+")))))))</f>
        <v/>
      </c>
      <c r="J34" s="6" t="n"/>
      <c r="K34" s="6" t="n"/>
      <c r="L34" s="6" t="n"/>
      <c r="M34" s="9" t="n"/>
    </row>
    <row r="35">
      <c r="A35" s="6" t="n"/>
      <c r="B35" s="6" t="n"/>
      <c r="C35" s="6" t="n"/>
      <c r="D35" s="7" t="n"/>
      <c r="E35" s="7" t="n"/>
      <c r="F35" s="8">
        <f>IF(A35="","",D35-E35)</f>
        <v/>
      </c>
      <c r="G35" s="9" t="n"/>
      <c r="H35" s="10">
        <f>IF(OR(A35="",G35=""),"",IF(D35-E35&lt;=0,0,MAX(0,TODAY()-G35)))</f>
        <v/>
      </c>
      <c r="I35" s="10">
        <f>IF(A35="","",IF(D35-E35&lt;=0,"закрыт",IF(G35="","без срока",IF(H35=0,"текущая",IF(H35&lt;=30,"1–30",IF(H35&lt;=60,"31–60",IF(H35&lt;=90,"61–90","90+")))))))</f>
        <v/>
      </c>
      <c r="J35" s="6" t="n"/>
      <c r="K35" s="6" t="n"/>
      <c r="L35" s="6" t="n"/>
      <c r="M35" s="9" t="n"/>
    </row>
    <row r="36">
      <c r="A36" s="6" t="n"/>
      <c r="B36" s="6" t="n"/>
      <c r="C36" s="6" t="n"/>
      <c r="D36" s="7" t="n"/>
      <c r="E36" s="7" t="n"/>
      <c r="F36" s="8">
        <f>IF(A36="","",D36-E36)</f>
        <v/>
      </c>
      <c r="G36" s="9" t="n"/>
      <c r="H36" s="10">
        <f>IF(OR(A36="",G36=""),"",IF(D36-E36&lt;=0,0,MAX(0,TODAY()-G36)))</f>
        <v/>
      </c>
      <c r="I36" s="10">
        <f>IF(A36="","",IF(D36-E36&lt;=0,"закрыт",IF(G36="","без срока",IF(H36=0,"текущая",IF(H36&lt;=30,"1–30",IF(H36&lt;=60,"31–60",IF(H36&lt;=90,"61–90","90+")))))))</f>
        <v/>
      </c>
      <c r="J36" s="6" t="n"/>
      <c r="K36" s="6" t="n"/>
      <c r="L36" s="6" t="n"/>
      <c r="M36" s="9" t="n"/>
    </row>
    <row r="37">
      <c r="A37" s="6" t="n"/>
      <c r="B37" s="6" t="n"/>
      <c r="C37" s="6" t="n"/>
      <c r="D37" s="7" t="n"/>
      <c r="E37" s="7" t="n"/>
      <c r="F37" s="8">
        <f>IF(A37="","",D37-E37)</f>
        <v/>
      </c>
      <c r="G37" s="9" t="n"/>
      <c r="H37" s="10">
        <f>IF(OR(A37="",G37=""),"",IF(D37-E37&lt;=0,0,MAX(0,TODAY()-G37)))</f>
        <v/>
      </c>
      <c r="I37" s="10">
        <f>IF(A37="","",IF(D37-E37&lt;=0,"закрыт",IF(G37="","без срока",IF(H37=0,"текущая",IF(H37&lt;=30,"1–30",IF(H37&lt;=60,"31–60",IF(H37&lt;=90,"61–90","90+")))))))</f>
        <v/>
      </c>
      <c r="J37" s="6" t="n"/>
      <c r="K37" s="6" t="n"/>
      <c r="L37" s="6" t="n"/>
      <c r="M37" s="9" t="n"/>
    </row>
    <row r="38">
      <c r="A38" s="6" t="n"/>
      <c r="B38" s="6" t="n"/>
      <c r="C38" s="6" t="n"/>
      <c r="D38" s="7" t="n"/>
      <c r="E38" s="7" t="n"/>
      <c r="F38" s="8">
        <f>IF(A38="","",D38-E38)</f>
        <v/>
      </c>
      <c r="G38" s="9" t="n"/>
      <c r="H38" s="10">
        <f>IF(OR(A38="",G38=""),"",IF(D38-E38&lt;=0,0,MAX(0,TODAY()-G38)))</f>
        <v/>
      </c>
      <c r="I38" s="10">
        <f>IF(A38="","",IF(D38-E38&lt;=0,"закрыт",IF(G38="","без срока",IF(H38=0,"текущая",IF(H38&lt;=30,"1–30",IF(H38&lt;=60,"31–60",IF(H38&lt;=90,"61–90","90+")))))))</f>
        <v/>
      </c>
      <c r="J38" s="6" t="n"/>
      <c r="K38" s="6" t="n"/>
      <c r="L38" s="6" t="n"/>
      <c r="M38" s="9" t="n"/>
    </row>
    <row r="39">
      <c r="A39" s="6" t="n"/>
      <c r="B39" s="6" t="n"/>
      <c r="C39" s="6" t="n"/>
      <c r="D39" s="7" t="n"/>
      <c r="E39" s="7" t="n"/>
      <c r="F39" s="8">
        <f>IF(A39="","",D39-E39)</f>
        <v/>
      </c>
      <c r="G39" s="9" t="n"/>
      <c r="H39" s="10">
        <f>IF(OR(A39="",G39=""),"",IF(D39-E39&lt;=0,0,MAX(0,TODAY()-G39)))</f>
        <v/>
      </c>
      <c r="I39" s="10">
        <f>IF(A39="","",IF(D39-E39&lt;=0,"закрыт",IF(G39="","без срока",IF(H39=0,"текущая",IF(H39&lt;=30,"1–30",IF(H39&lt;=60,"31–60",IF(H39&lt;=90,"61–90","90+")))))))</f>
        <v/>
      </c>
      <c r="J39" s="6" t="n"/>
      <c r="K39" s="6" t="n"/>
      <c r="L39" s="6" t="n"/>
      <c r="M39" s="9" t="n"/>
    </row>
    <row r="40">
      <c r="A40" s="6" t="n"/>
      <c r="B40" s="6" t="n"/>
      <c r="C40" s="6" t="n"/>
      <c r="D40" s="7" t="n"/>
      <c r="E40" s="7" t="n"/>
      <c r="F40" s="8">
        <f>IF(A40="","",D40-E40)</f>
        <v/>
      </c>
      <c r="G40" s="9" t="n"/>
      <c r="H40" s="10">
        <f>IF(OR(A40="",G40=""),"",IF(D40-E40&lt;=0,0,MAX(0,TODAY()-G40)))</f>
        <v/>
      </c>
      <c r="I40" s="10">
        <f>IF(A40="","",IF(D40-E40&lt;=0,"закрыт",IF(G40="","без срока",IF(H40=0,"текущая",IF(H40&lt;=30,"1–30",IF(H40&lt;=60,"31–60",IF(H40&lt;=90,"61–90","90+")))))))</f>
        <v/>
      </c>
      <c r="J40" s="6" t="n"/>
      <c r="K40" s="6" t="n"/>
      <c r="L40" s="6" t="n"/>
      <c r="M40" s="9" t="n"/>
    </row>
    <row r="41">
      <c r="A41" s="6" t="n"/>
      <c r="B41" s="6" t="n"/>
      <c r="C41" s="6" t="n"/>
      <c r="D41" s="7" t="n"/>
      <c r="E41" s="7" t="n"/>
      <c r="F41" s="8">
        <f>IF(A41="","",D41-E41)</f>
        <v/>
      </c>
      <c r="G41" s="9" t="n"/>
      <c r="H41" s="10">
        <f>IF(OR(A41="",G41=""),"",IF(D41-E41&lt;=0,0,MAX(0,TODAY()-G41)))</f>
        <v/>
      </c>
      <c r="I41" s="10">
        <f>IF(A41="","",IF(D41-E41&lt;=0,"закрыт",IF(G41="","без срока",IF(H41=0,"текущая",IF(H41&lt;=30,"1–30",IF(H41&lt;=60,"31–60",IF(H41&lt;=90,"61–90","90+")))))))</f>
        <v/>
      </c>
      <c r="J41" s="6" t="n"/>
      <c r="K41" s="6" t="n"/>
      <c r="L41" s="6" t="n"/>
      <c r="M41" s="9" t="n"/>
    </row>
    <row r="42">
      <c r="A42" s="6" t="n"/>
      <c r="B42" s="6" t="n"/>
      <c r="C42" s="6" t="n"/>
      <c r="D42" s="7" t="n"/>
      <c r="E42" s="7" t="n"/>
      <c r="F42" s="8">
        <f>IF(A42="","",D42-E42)</f>
        <v/>
      </c>
      <c r="G42" s="9" t="n"/>
      <c r="H42" s="10">
        <f>IF(OR(A42="",G42=""),"",IF(D42-E42&lt;=0,0,MAX(0,TODAY()-G42)))</f>
        <v/>
      </c>
      <c r="I42" s="10">
        <f>IF(A42="","",IF(D42-E42&lt;=0,"закрыт",IF(G42="","без срока",IF(H42=0,"текущая",IF(H42&lt;=30,"1–30",IF(H42&lt;=60,"31–60",IF(H42&lt;=90,"61–90","90+")))))))</f>
        <v/>
      </c>
      <c r="J42" s="6" t="n"/>
      <c r="K42" s="6" t="n"/>
      <c r="L42" s="6" t="n"/>
      <c r="M42" s="9" t="n"/>
    </row>
    <row r="43">
      <c r="A43" s="6" t="n"/>
      <c r="B43" s="6" t="n"/>
      <c r="C43" s="6" t="n"/>
      <c r="D43" s="7" t="n"/>
      <c r="E43" s="7" t="n"/>
      <c r="F43" s="8">
        <f>IF(A43="","",D43-E43)</f>
        <v/>
      </c>
      <c r="G43" s="9" t="n"/>
      <c r="H43" s="10">
        <f>IF(OR(A43="",G43=""),"",IF(D43-E43&lt;=0,0,MAX(0,TODAY()-G43)))</f>
        <v/>
      </c>
      <c r="I43" s="10">
        <f>IF(A43="","",IF(D43-E43&lt;=0,"закрыт",IF(G43="","без срока",IF(H43=0,"текущая",IF(H43&lt;=30,"1–30",IF(H43&lt;=60,"31–60",IF(H43&lt;=90,"61–90","90+")))))))</f>
        <v/>
      </c>
      <c r="J43" s="6" t="n"/>
      <c r="K43" s="6" t="n"/>
      <c r="L43" s="6" t="n"/>
      <c r="M43" s="9" t="n"/>
    </row>
    <row r="44">
      <c r="A44" s="6" t="n"/>
      <c r="B44" s="6" t="n"/>
      <c r="C44" s="6" t="n"/>
      <c r="D44" s="7" t="n"/>
      <c r="E44" s="7" t="n"/>
      <c r="F44" s="8">
        <f>IF(A44="","",D44-E44)</f>
        <v/>
      </c>
      <c r="G44" s="9" t="n"/>
      <c r="H44" s="10">
        <f>IF(OR(A44="",G44=""),"",IF(D44-E44&lt;=0,0,MAX(0,TODAY()-G44)))</f>
        <v/>
      </c>
      <c r="I44" s="10">
        <f>IF(A44="","",IF(D44-E44&lt;=0,"закрыт",IF(G44="","без срока",IF(H44=0,"текущая",IF(H44&lt;=30,"1–30",IF(H44&lt;=60,"31–60",IF(H44&lt;=90,"61–90","90+")))))))</f>
        <v/>
      </c>
      <c r="J44" s="6" t="n"/>
      <c r="K44" s="6" t="n"/>
      <c r="L44" s="6" t="n"/>
      <c r="M44" s="9" t="n"/>
    </row>
    <row r="45">
      <c r="A45" s="6" t="n"/>
      <c r="B45" s="6" t="n"/>
      <c r="C45" s="6" t="n"/>
      <c r="D45" s="7" t="n"/>
      <c r="E45" s="7" t="n"/>
      <c r="F45" s="8">
        <f>IF(A45="","",D45-E45)</f>
        <v/>
      </c>
      <c r="G45" s="9" t="n"/>
      <c r="H45" s="10">
        <f>IF(OR(A45="",G45=""),"",IF(D45-E45&lt;=0,0,MAX(0,TODAY()-G45)))</f>
        <v/>
      </c>
      <c r="I45" s="10">
        <f>IF(A45="","",IF(D45-E45&lt;=0,"закрыт",IF(G45="","без срока",IF(H45=0,"текущая",IF(H45&lt;=30,"1–30",IF(H45&lt;=60,"31–60",IF(H45&lt;=90,"61–90","90+")))))))</f>
        <v/>
      </c>
      <c r="J45" s="6" t="n"/>
      <c r="K45" s="6" t="n"/>
      <c r="L45" s="6" t="n"/>
      <c r="M45" s="9" t="n"/>
    </row>
    <row r="46">
      <c r="A46" s="6" t="n"/>
      <c r="B46" s="6" t="n"/>
      <c r="C46" s="6" t="n"/>
      <c r="D46" s="7" t="n"/>
      <c r="E46" s="7" t="n"/>
      <c r="F46" s="8">
        <f>IF(A46="","",D46-E46)</f>
        <v/>
      </c>
      <c r="G46" s="9" t="n"/>
      <c r="H46" s="10">
        <f>IF(OR(A46="",G46=""),"",IF(D46-E46&lt;=0,0,MAX(0,TODAY()-G46)))</f>
        <v/>
      </c>
      <c r="I46" s="10">
        <f>IF(A46="","",IF(D46-E46&lt;=0,"закрыт",IF(G46="","без срока",IF(H46=0,"текущая",IF(H46&lt;=30,"1–30",IF(H46&lt;=60,"31–60",IF(H46&lt;=90,"61–90","90+")))))))</f>
        <v/>
      </c>
      <c r="J46" s="6" t="n"/>
      <c r="K46" s="6" t="n"/>
      <c r="L46" s="6" t="n"/>
      <c r="M46" s="9" t="n"/>
    </row>
    <row r="47">
      <c r="A47" s="6" t="n"/>
      <c r="B47" s="6" t="n"/>
      <c r="C47" s="6" t="n"/>
      <c r="D47" s="7" t="n"/>
      <c r="E47" s="7" t="n"/>
      <c r="F47" s="8">
        <f>IF(A47="","",D47-E47)</f>
        <v/>
      </c>
      <c r="G47" s="9" t="n"/>
      <c r="H47" s="10">
        <f>IF(OR(A47="",G47=""),"",IF(D47-E47&lt;=0,0,MAX(0,TODAY()-G47)))</f>
        <v/>
      </c>
      <c r="I47" s="10">
        <f>IF(A47="","",IF(D47-E47&lt;=0,"закрыт",IF(G47="","без срока",IF(H47=0,"текущая",IF(H47&lt;=30,"1–30",IF(H47&lt;=60,"31–60",IF(H47&lt;=90,"61–90","90+")))))))</f>
        <v/>
      </c>
      <c r="J47" s="6" t="n"/>
      <c r="K47" s="6" t="n"/>
      <c r="L47" s="6" t="n"/>
      <c r="M47" s="9" t="n"/>
    </row>
    <row r="48">
      <c r="A48" s="6" t="n"/>
      <c r="B48" s="6" t="n"/>
      <c r="C48" s="6" t="n"/>
      <c r="D48" s="7" t="n"/>
      <c r="E48" s="7" t="n"/>
      <c r="F48" s="8">
        <f>IF(A48="","",D48-E48)</f>
        <v/>
      </c>
      <c r="G48" s="9" t="n"/>
      <c r="H48" s="10">
        <f>IF(OR(A48="",G48=""),"",IF(D48-E48&lt;=0,0,MAX(0,TODAY()-G48)))</f>
        <v/>
      </c>
      <c r="I48" s="10">
        <f>IF(A48="","",IF(D48-E48&lt;=0,"закрыт",IF(G48="","без срока",IF(H48=0,"текущая",IF(H48&lt;=30,"1–30",IF(H48&lt;=60,"31–60",IF(H48&lt;=90,"61–90","90+")))))))</f>
        <v/>
      </c>
      <c r="J48" s="6" t="n"/>
      <c r="K48" s="6" t="n"/>
      <c r="L48" s="6" t="n"/>
      <c r="M48" s="9" t="n"/>
    </row>
    <row r="49">
      <c r="A49" s="6" t="n"/>
      <c r="B49" s="6" t="n"/>
      <c r="C49" s="6" t="n"/>
      <c r="D49" s="7" t="n"/>
      <c r="E49" s="7" t="n"/>
      <c r="F49" s="8">
        <f>IF(A49="","",D49-E49)</f>
        <v/>
      </c>
      <c r="G49" s="9" t="n"/>
      <c r="H49" s="10">
        <f>IF(OR(A49="",G49=""),"",IF(D49-E49&lt;=0,0,MAX(0,TODAY()-G49)))</f>
        <v/>
      </c>
      <c r="I49" s="10">
        <f>IF(A49="","",IF(D49-E49&lt;=0,"закрыт",IF(G49="","без срока",IF(H49=0,"текущая",IF(H49&lt;=30,"1–30",IF(H49&lt;=60,"31–60",IF(H49&lt;=90,"61–90","90+")))))))</f>
        <v/>
      </c>
      <c r="J49" s="6" t="n"/>
      <c r="K49" s="6" t="n"/>
      <c r="L49" s="6" t="n"/>
      <c r="M49" s="9" t="n"/>
    </row>
    <row r="50">
      <c r="A50" s="6" t="n"/>
      <c r="B50" s="6" t="n"/>
      <c r="C50" s="6" t="n"/>
      <c r="D50" s="7" t="n"/>
      <c r="E50" s="7" t="n"/>
      <c r="F50" s="8">
        <f>IF(A50="","",D50-E50)</f>
        <v/>
      </c>
      <c r="G50" s="9" t="n"/>
      <c r="H50" s="10">
        <f>IF(OR(A50="",G50=""),"",IF(D50-E50&lt;=0,0,MAX(0,TODAY()-G50)))</f>
        <v/>
      </c>
      <c r="I50" s="10">
        <f>IF(A50="","",IF(D50-E50&lt;=0,"закрыт",IF(G50="","без срока",IF(H50=0,"текущая",IF(H50&lt;=30,"1–30",IF(H50&lt;=60,"31–60",IF(H50&lt;=90,"61–90","90+")))))))</f>
        <v/>
      </c>
      <c r="J50" s="6" t="n"/>
      <c r="K50" s="6" t="n"/>
      <c r="L50" s="6" t="n"/>
      <c r="M50" s="9" t="n"/>
    </row>
    <row r="51">
      <c r="A51" s="6" t="n"/>
      <c r="B51" s="6" t="n"/>
      <c r="C51" s="6" t="n"/>
      <c r="D51" s="7" t="n"/>
      <c r="E51" s="7" t="n"/>
      <c r="F51" s="8">
        <f>IF(A51="","",D51-E51)</f>
        <v/>
      </c>
      <c r="G51" s="9" t="n"/>
      <c r="H51" s="10">
        <f>IF(OR(A51="",G51=""),"",IF(D51-E51&lt;=0,0,MAX(0,TODAY()-G51)))</f>
        <v/>
      </c>
      <c r="I51" s="10">
        <f>IF(A51="","",IF(D51-E51&lt;=0,"закрыт",IF(G51="","без срока",IF(H51=0,"текущая",IF(H51&lt;=30,"1–30",IF(H51&lt;=60,"31–60",IF(H51&lt;=90,"61–90","90+")))))))</f>
        <v/>
      </c>
      <c r="J51" s="6" t="n"/>
      <c r="K51" s="6" t="n"/>
      <c r="L51" s="6" t="n"/>
      <c r="M51" s="9" t="n"/>
    </row>
    <row r="52">
      <c r="A52" s="6" t="n"/>
      <c r="B52" s="6" t="n"/>
      <c r="C52" s="6" t="n"/>
      <c r="D52" s="7" t="n"/>
      <c r="E52" s="7" t="n"/>
      <c r="F52" s="8">
        <f>IF(A52="","",D52-E52)</f>
        <v/>
      </c>
      <c r="G52" s="9" t="n"/>
      <c r="H52" s="10">
        <f>IF(OR(A52="",G52=""),"",IF(D52-E52&lt;=0,0,MAX(0,TODAY()-G52)))</f>
        <v/>
      </c>
      <c r="I52" s="10">
        <f>IF(A52="","",IF(D52-E52&lt;=0,"закрыт",IF(G52="","без срока",IF(H52=0,"текущая",IF(H52&lt;=30,"1–30",IF(H52&lt;=60,"31–60",IF(H52&lt;=90,"61–90","90+")))))))</f>
        <v/>
      </c>
      <c r="J52" s="6" t="n"/>
      <c r="K52" s="6" t="n"/>
      <c r="L52" s="6" t="n"/>
      <c r="M52" s="9" t="n"/>
    </row>
    <row r="53">
      <c r="A53" s="6" t="n"/>
      <c r="B53" s="6" t="n"/>
      <c r="C53" s="6" t="n"/>
      <c r="D53" s="7" t="n"/>
      <c r="E53" s="7" t="n"/>
      <c r="F53" s="8">
        <f>IF(A53="","",D53-E53)</f>
        <v/>
      </c>
      <c r="G53" s="9" t="n"/>
      <c r="H53" s="10">
        <f>IF(OR(A53="",G53=""),"",IF(D53-E53&lt;=0,0,MAX(0,TODAY()-G53)))</f>
        <v/>
      </c>
      <c r="I53" s="10">
        <f>IF(A53="","",IF(D53-E53&lt;=0,"закрыт",IF(G53="","без срока",IF(H53=0,"текущая",IF(H53&lt;=30,"1–30",IF(H53&lt;=60,"31–60",IF(H53&lt;=90,"61–90","90+")))))))</f>
        <v/>
      </c>
      <c r="J53" s="6" t="n"/>
      <c r="K53" s="6" t="n"/>
      <c r="L53" s="6" t="n"/>
      <c r="M53" s="9" t="n"/>
    </row>
    <row r="54">
      <c r="A54" s="6" t="n"/>
      <c r="B54" s="6" t="n"/>
      <c r="C54" s="6" t="n"/>
      <c r="D54" s="7" t="n"/>
      <c r="E54" s="7" t="n"/>
      <c r="F54" s="8">
        <f>IF(A54="","",D54-E54)</f>
        <v/>
      </c>
      <c r="G54" s="9" t="n"/>
      <c r="H54" s="10">
        <f>IF(OR(A54="",G54=""),"",IF(D54-E54&lt;=0,0,MAX(0,TODAY()-G54)))</f>
        <v/>
      </c>
      <c r="I54" s="10">
        <f>IF(A54="","",IF(D54-E54&lt;=0,"закрыт",IF(G54="","без срока",IF(H54=0,"текущая",IF(H54&lt;=30,"1–30",IF(H54&lt;=60,"31–60",IF(H54&lt;=90,"61–90","90+")))))))</f>
        <v/>
      </c>
      <c r="J54" s="6" t="n"/>
      <c r="K54" s="6" t="n"/>
      <c r="L54" s="6" t="n"/>
      <c r="M54" s="9" t="n"/>
    </row>
    <row r="55">
      <c r="A55" s="6" t="n"/>
      <c r="B55" s="6" t="n"/>
      <c r="C55" s="6" t="n"/>
      <c r="D55" s="7" t="n"/>
      <c r="E55" s="7" t="n"/>
      <c r="F55" s="8">
        <f>IF(A55="","",D55-E55)</f>
        <v/>
      </c>
      <c r="G55" s="9" t="n"/>
      <c r="H55" s="10">
        <f>IF(OR(A55="",G55=""),"",IF(D55-E55&lt;=0,0,MAX(0,TODAY()-G55)))</f>
        <v/>
      </c>
      <c r="I55" s="10">
        <f>IF(A55="","",IF(D55-E55&lt;=0,"закрыт",IF(G55="","без срока",IF(H55=0,"текущая",IF(H55&lt;=30,"1–30",IF(H55&lt;=60,"31–60",IF(H55&lt;=90,"61–90","90+")))))))</f>
        <v/>
      </c>
      <c r="J55" s="6" t="n"/>
      <c r="K55" s="6" t="n"/>
      <c r="L55" s="6" t="n"/>
      <c r="M55" s="9" t="n"/>
    </row>
    <row r="56">
      <c r="A56" s="6" t="n"/>
      <c r="B56" s="6" t="n"/>
      <c r="C56" s="6" t="n"/>
      <c r="D56" s="7" t="n"/>
      <c r="E56" s="7" t="n"/>
      <c r="F56" s="8">
        <f>IF(A56="","",D56-E56)</f>
        <v/>
      </c>
      <c r="G56" s="9" t="n"/>
      <c r="H56" s="10">
        <f>IF(OR(A56="",G56=""),"",IF(D56-E56&lt;=0,0,MAX(0,TODAY()-G56)))</f>
        <v/>
      </c>
      <c r="I56" s="10">
        <f>IF(A56="","",IF(D56-E56&lt;=0,"закрыт",IF(G56="","без срока",IF(H56=0,"текущая",IF(H56&lt;=30,"1–30",IF(H56&lt;=60,"31–60",IF(H56&lt;=90,"61–90","90+")))))))</f>
        <v/>
      </c>
      <c r="J56" s="6" t="n"/>
      <c r="K56" s="6" t="n"/>
      <c r="L56" s="6" t="n"/>
      <c r="M56" s="9" t="n"/>
    </row>
    <row r="57">
      <c r="A57" s="6" t="n"/>
      <c r="B57" s="6" t="n"/>
      <c r="C57" s="6" t="n"/>
      <c r="D57" s="7" t="n"/>
      <c r="E57" s="7" t="n"/>
      <c r="F57" s="8">
        <f>IF(A57="","",D57-E57)</f>
        <v/>
      </c>
      <c r="G57" s="9" t="n"/>
      <c r="H57" s="10">
        <f>IF(OR(A57="",G57=""),"",IF(D57-E57&lt;=0,0,MAX(0,TODAY()-G57)))</f>
        <v/>
      </c>
      <c r="I57" s="10">
        <f>IF(A57="","",IF(D57-E57&lt;=0,"закрыт",IF(G57="","без срока",IF(H57=0,"текущая",IF(H57&lt;=30,"1–30",IF(H57&lt;=60,"31–60",IF(H57&lt;=90,"61–90","90+")))))))</f>
        <v/>
      </c>
      <c r="J57" s="6" t="n"/>
      <c r="K57" s="6" t="n"/>
      <c r="L57" s="6" t="n"/>
      <c r="M57" s="9" t="n"/>
    </row>
    <row r="58">
      <c r="C58" s="3" t="inlineStr">
        <is>
          <t>Итого</t>
        </is>
      </c>
      <c r="D58" s="11">
        <f>SUM(D8:D57)</f>
        <v/>
      </c>
      <c r="E58" s="11">
        <f>SUM(E8:E57)</f>
        <v/>
      </c>
      <c r="F58" s="11">
        <f>SUM(F8:F57)</f>
        <v/>
      </c>
    </row>
  </sheetData>
  <dataValidations count="1">
    <dataValidation sqref="J8:J57" showDropDown="0" showInputMessage="0" showErrorMessage="0" allowBlank="1" error="Выберите статус из списка" type="list">
      <formula1>"ожидает,частично оплачен,просрочен,спорный,на согласованном графике,закрыт"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18" customWidth="1" min="3" max="3"/>
    <col width="18" customWidth="1" min="4" max="4"/>
  </cols>
  <sheetData>
    <row r="1">
      <c r="A1" s="12" t="inlineStr">
        <is>
          <t>Старение долга (aging)</t>
        </is>
      </c>
    </row>
    <row r="2">
      <c r="A2" s="13" t="inlineStr">
        <is>
          <t>Считается по листу «Реестр» автоматически. Показывает, где риск, а не только общую сумму.</t>
        </is>
      </c>
    </row>
    <row r="4">
      <c r="A4" s="14" t="inlineStr">
        <is>
          <t>Интервал</t>
        </is>
      </c>
      <c r="B4" s="14" t="inlineStr">
        <is>
          <t>Сумма остатка, ₽</t>
        </is>
      </c>
      <c r="C4" s="14" t="inlineStr">
        <is>
          <t>Счетов</t>
        </is>
      </c>
      <c r="D4" s="14" t="inlineStr">
        <is>
          <t>Доля</t>
        </is>
      </c>
    </row>
    <row r="5">
      <c r="A5" s="15" t="inlineStr">
        <is>
          <t>текущая</t>
        </is>
      </c>
      <c r="B5" s="16">
        <f>SUMIF(Реестр!$I$8:$I$57,$A5,Реестр!$F$8:$F$57)</f>
        <v/>
      </c>
      <c r="C5" s="15">
        <f>COUNTIF(Реестр!$I$8:$I$57,$A5)</f>
        <v/>
      </c>
      <c r="D5" s="17">
        <f>IF($B$10=0,0,B5/$B$10)</f>
        <v/>
      </c>
    </row>
    <row r="6">
      <c r="A6" s="15" t="inlineStr">
        <is>
          <t>1–30</t>
        </is>
      </c>
      <c r="B6" s="16">
        <f>SUMIF(Реестр!$I$8:$I$57,$A6,Реестр!$F$8:$F$57)</f>
        <v/>
      </c>
      <c r="C6" s="15">
        <f>COUNTIF(Реестр!$I$8:$I$57,$A6)</f>
        <v/>
      </c>
      <c r="D6" s="17">
        <f>IF($B$10=0,0,B6/$B$10)</f>
        <v/>
      </c>
    </row>
    <row r="7">
      <c r="A7" s="15" t="inlineStr">
        <is>
          <t>31–60</t>
        </is>
      </c>
      <c r="B7" s="16">
        <f>SUMIF(Реестр!$I$8:$I$57,$A7,Реестр!$F$8:$F$57)</f>
        <v/>
      </c>
      <c r="C7" s="15">
        <f>COUNTIF(Реестр!$I$8:$I$57,$A7)</f>
        <v/>
      </c>
      <c r="D7" s="17">
        <f>IF($B$10=0,0,B7/$B$10)</f>
        <v/>
      </c>
    </row>
    <row r="8">
      <c r="A8" s="15" t="inlineStr">
        <is>
          <t>61–90</t>
        </is>
      </c>
      <c r="B8" s="16">
        <f>SUMIF(Реестр!$I$8:$I$57,$A8,Реестр!$F$8:$F$57)</f>
        <v/>
      </c>
      <c r="C8" s="15">
        <f>COUNTIF(Реестр!$I$8:$I$57,$A8)</f>
        <v/>
      </c>
      <c r="D8" s="17">
        <f>IF($B$10=0,0,B8/$B$10)</f>
        <v/>
      </c>
    </row>
    <row r="9">
      <c r="A9" s="15" t="inlineStr">
        <is>
          <t>90+</t>
        </is>
      </c>
      <c r="B9" s="16">
        <f>SUMIF(Реестр!$I$8:$I$57,$A9,Реестр!$F$8:$F$57)</f>
        <v/>
      </c>
      <c r="C9" s="15">
        <f>COUNTIF(Реестр!$I$8:$I$57,$A9)</f>
        <v/>
      </c>
      <c r="D9" s="17">
        <f>IF($B$10=0,0,B9/$B$10)</f>
        <v/>
      </c>
    </row>
    <row r="10">
      <c r="A10" s="18" t="inlineStr">
        <is>
          <t>Итого открытый долг</t>
        </is>
      </c>
      <c r="B10" s="11">
        <f>SUM(B5:B9)</f>
        <v/>
      </c>
      <c r="C10" s="18">
        <f>SUM(C5:C9)</f>
        <v/>
      </c>
      <c r="D10" s="18" t="n"/>
    </row>
    <row r="12">
      <c r="A12" s="2" t="inlineStr">
        <is>
          <t>В интервалы не входят строки со статусом «закрыт» (нулевой остаток) и «без срока» (не указана дата оплаты).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2026-08-26T15:13:16Z</dcterms:created>
  <dcterms:modified xsi:type="dcterms:W3CDTF">2026-08-26T15:13:16Z</dcterms:modified>
</cp:coreProperties>
</file>